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0266\Desktop\"/>
    </mc:Choice>
  </mc:AlternateContent>
  <xr:revisionPtr revIDLastSave="0" documentId="13_ncr:1_{5CE25CB6-50B1-4CC2-B524-2DABC1DBCB5C}" xr6:coauthVersionLast="47" xr6:coauthVersionMax="47" xr10:uidLastSave="{00000000-0000-0000-0000-000000000000}"/>
  <bookViews>
    <workbookView xWindow="-120" yWindow="-120" windowWidth="29040" windowHeight="15840" tabRatio="892" activeTab="3" xr2:uid="{00000000-000D-0000-FFFF-FFFF00000000}"/>
  </bookViews>
  <sheets>
    <sheet name="鏡" sheetId="70" r:id="rId1"/>
    <sheet name="総括表" sheetId="67" r:id="rId2"/>
    <sheet name="測量内訳（数値図化）" sheetId="68" r:id="rId3"/>
    <sheet name="設計内訳（共通項目）" sheetId="78" r:id="rId4"/>
    <sheet name="設計内訳（基盤情報整備）" sheetId="74" r:id="rId5"/>
    <sheet name="設計内訳（システム導入）" sheetId="80" r:id="rId6"/>
    <sheet name="明細（測量）" sheetId="69" r:id="rId7"/>
    <sheet name="明細（共通項目）" sheetId="79" r:id="rId8"/>
    <sheet name="明細（設計）" sheetId="75" r:id="rId9"/>
    <sheet name="明細（システム導入）" sheetId="81" r:id="rId10"/>
  </sheets>
  <externalReferences>
    <externalReference r:id="rId11"/>
  </externalReferences>
  <definedNames>
    <definedName name="_______rs1">#REF!</definedName>
    <definedName name="_______rw1">#REF!</definedName>
    <definedName name="______rs1">#REF!</definedName>
    <definedName name="______rw1">#REF!</definedName>
    <definedName name="_____rs1">#REF!</definedName>
    <definedName name="_____rw1">#REF!</definedName>
    <definedName name="____rs1">#REF!</definedName>
    <definedName name="____rw1">#REF!</definedName>
    <definedName name="___rs1">#REF!</definedName>
    <definedName name="___rw1">#REF!</definedName>
    <definedName name="__rs1">#REF!</definedName>
    <definedName name="__rw1">#REF!</definedName>
    <definedName name="_b1" localSheetId="0">#REF!</definedName>
    <definedName name="_b1" localSheetId="5">#REF!</definedName>
    <definedName name="_b1" localSheetId="4">#REF!</definedName>
    <definedName name="_b1" localSheetId="3">#REF!</definedName>
    <definedName name="_b1">#REF!</definedName>
    <definedName name="_b2" localSheetId="0">#REF!</definedName>
    <definedName name="_b2" localSheetId="5">#REF!</definedName>
    <definedName name="_b2" localSheetId="4">#REF!</definedName>
    <definedName name="_b2" localSheetId="3">#REF!</definedName>
    <definedName name="_b2">#REF!</definedName>
    <definedName name="_Fill" localSheetId="0" hidden="1">#REF!</definedName>
    <definedName name="_Fill" hidden="1">#REF!</definedName>
    <definedName name="_h3" localSheetId="0">#REF!</definedName>
    <definedName name="_h3" localSheetId="5">#REF!</definedName>
    <definedName name="_h3" localSheetId="4">#REF!</definedName>
    <definedName name="_h3" localSheetId="3">#REF!</definedName>
    <definedName name="_h3">#REF!</definedName>
    <definedName name="_P" localSheetId="0">#REF!</definedName>
    <definedName name="_P" localSheetId="5">#REF!</definedName>
    <definedName name="_P" localSheetId="4">#REF!</definedName>
    <definedName name="_P" localSheetId="3">#REF!</definedName>
    <definedName name="_P">#REF!</definedName>
    <definedName name="_rc" localSheetId="0">#REF!</definedName>
    <definedName name="_rc" localSheetId="5">#REF!</definedName>
    <definedName name="_rc" localSheetId="4">#REF!</definedName>
    <definedName name="_rc" localSheetId="3">#REF!</definedName>
    <definedName name="_rc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s1">#REF!</definedName>
    <definedName name="_rw1">#REF!</definedName>
    <definedName name="\A" localSheetId="0">#REF!</definedName>
    <definedName name="\A" localSheetId="5">#REF!</definedName>
    <definedName name="\A" localSheetId="4">#REF!</definedName>
    <definedName name="\A" localSheetId="3">#REF!</definedName>
    <definedName name="\A">#REF!</definedName>
    <definedName name="\B" localSheetId="0">#REF!</definedName>
    <definedName name="\B" localSheetId="5">#REF!</definedName>
    <definedName name="\B" localSheetId="4">#REF!</definedName>
    <definedName name="\B" localSheetId="3">#REF!</definedName>
    <definedName name="\B">#REF!</definedName>
    <definedName name="\C" localSheetId="0">#REF!</definedName>
    <definedName name="\C" localSheetId="5">#REF!</definedName>
    <definedName name="\C" localSheetId="4">#REF!</definedName>
    <definedName name="\C" localSheetId="3">#REF!</definedName>
    <definedName name="\C">#REF!</definedName>
    <definedName name="\L" localSheetId="0">#REF!</definedName>
    <definedName name="\L" localSheetId="5">#REF!</definedName>
    <definedName name="\L" localSheetId="4">#REF!</definedName>
    <definedName name="\L" localSheetId="3">#REF!</definedName>
    <definedName name="\L">#REF!</definedName>
    <definedName name="\p" localSheetId="0">#REF!</definedName>
    <definedName name="\p">#REF!</definedName>
    <definedName name="a" localSheetId="0">#REF!</definedName>
    <definedName name="a" localSheetId="5">#REF!</definedName>
    <definedName name="a" localSheetId="4">#REF!</definedName>
    <definedName name="a" localSheetId="3">#REF!</definedName>
    <definedName name="a">#REF!</definedName>
    <definedName name="aaa" localSheetId="0">#REF!</definedName>
    <definedName name="aaa" localSheetId="5">#REF!</definedName>
    <definedName name="aaa" localSheetId="4">#REF!</definedName>
    <definedName name="aaa" localSheetId="3">#REF!</definedName>
    <definedName name="aaa">#REF!</definedName>
    <definedName name="bb" localSheetId="0">#REF!</definedName>
    <definedName name="bb" localSheetId="5">#REF!</definedName>
    <definedName name="bb" localSheetId="4">#REF!</definedName>
    <definedName name="bb" localSheetId="3">#REF!</definedName>
    <definedName name="bb">#REF!</definedName>
    <definedName name="bugiri">#REF!</definedName>
    <definedName name="B代価" localSheetId="0">#REF!</definedName>
    <definedName name="B代価" localSheetId="5">#REF!</definedName>
    <definedName name="B代価" localSheetId="4">#REF!</definedName>
    <definedName name="B代価" localSheetId="3">#REF!</definedName>
    <definedName name="B代価">#REF!</definedName>
    <definedName name="Ce" localSheetId="0">#REF!</definedName>
    <definedName name="Ce" localSheetId="5">#REF!</definedName>
    <definedName name="Ce" localSheetId="4">#REF!</definedName>
    <definedName name="Ce" localSheetId="3">#REF!</definedName>
    <definedName name="Ce">#REF!</definedName>
    <definedName name="Cm" localSheetId="0">#REF!</definedName>
    <definedName name="Cm" localSheetId="5">#REF!</definedName>
    <definedName name="Cm" localSheetId="4">#REF!</definedName>
    <definedName name="Cm" localSheetId="3">#REF!</definedName>
    <definedName name="Cm">#REF!</definedName>
    <definedName name="C代価" localSheetId="0">#REF!</definedName>
    <definedName name="C代価" localSheetId="5">#REF!</definedName>
    <definedName name="C代価" localSheetId="4">#REF!</definedName>
    <definedName name="C代価" localSheetId="3">#REF!</definedName>
    <definedName name="C代価">#REF!</definedName>
    <definedName name="f" localSheetId="0">#REF!</definedName>
    <definedName name="f" localSheetId="5">#REF!</definedName>
    <definedName name="f" localSheetId="4">#REF!</definedName>
    <definedName name="f" localSheetId="3">#REF!</definedName>
    <definedName name="f">#REF!</definedName>
    <definedName name="Fsa" localSheetId="0">#REF!</definedName>
    <definedName name="Fsa" localSheetId="5">#REF!</definedName>
    <definedName name="Fsa" localSheetId="4">#REF!</definedName>
    <definedName name="Fsa" localSheetId="3">#REF!</definedName>
    <definedName name="Fsa">#REF!</definedName>
    <definedName name="h0" localSheetId="0">#REF!</definedName>
    <definedName name="h0" localSheetId="5">#REF!</definedName>
    <definedName name="h0" localSheetId="4">#REF!</definedName>
    <definedName name="h0" localSheetId="3">#REF!</definedName>
    <definedName name="h0">#REF!</definedName>
    <definedName name="hd" localSheetId="0">#REF!</definedName>
    <definedName name="hd" localSheetId="5">#REF!</definedName>
    <definedName name="hd" localSheetId="4">#REF!</definedName>
    <definedName name="hd" localSheetId="3">#REF!</definedName>
    <definedName name="hd">#REF!</definedName>
    <definedName name="hm" localSheetId="0">#REF!</definedName>
    <definedName name="hm" localSheetId="5">#REF!</definedName>
    <definedName name="hm" localSheetId="4">#REF!</definedName>
    <definedName name="hm" localSheetId="3">#REF!</definedName>
    <definedName name="hm">#REF!</definedName>
    <definedName name="hs" localSheetId="0">#REF!</definedName>
    <definedName name="hs" localSheetId="5">#REF!</definedName>
    <definedName name="hs" localSheetId="4">#REF!</definedName>
    <definedName name="hs" localSheetId="3">#REF!</definedName>
    <definedName name="hs">#REF!</definedName>
    <definedName name="HTML_CodePage" hidden="1">932</definedName>
    <definedName name="HTML_Control" localSheetId="0" hidden="1">{"'Sheet1'!$A$1:$I$163"}</definedName>
    <definedName name="HTML_Control" hidden="1">{"'Sheet1'!$A$1:$I$163"}</definedName>
    <definedName name="HTML_Description" hidden="1">""</definedName>
    <definedName name="HTML_Email" hidden="1">""</definedName>
    <definedName name="HTML_Header" hidden="1">"Sheet1"</definedName>
    <definedName name="HTML_LastUpdate" hidden="1">"00/05/25"</definedName>
    <definedName name="HTML_LineAfter" hidden="1">FALSE</definedName>
    <definedName name="HTML_LineBefore" hidden="1">FALSE</definedName>
    <definedName name="HTML_Name" hidden="1">"hashimoto"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"C:\MyDocument\MyHTML.htm"</definedName>
    <definedName name="HTML_PathTemplate" hidden="1">"H:\hyoca\partner\Edesk1.htm"</definedName>
    <definedName name="HTML_Title" hidden="1">"WBS解説"</definedName>
    <definedName name="I" localSheetId="0">#REF!</definedName>
    <definedName name="I" localSheetId="5">#REF!</definedName>
    <definedName name="I" localSheetId="4">#REF!</definedName>
    <definedName name="I" localSheetId="3">#REF!</definedName>
    <definedName name="I">#REF!</definedName>
    <definedName name="It" localSheetId="0">#REF!</definedName>
    <definedName name="It" localSheetId="5">#REF!</definedName>
    <definedName name="It" localSheetId="4">#REF!</definedName>
    <definedName name="It" localSheetId="3">#REF!</definedName>
    <definedName name="It">#REF!</definedName>
    <definedName name="ItΔt" localSheetId="0">#REF!</definedName>
    <definedName name="ItΔt" localSheetId="5">#REF!</definedName>
    <definedName name="ItΔt" localSheetId="4">#REF!</definedName>
    <definedName name="ItΔt" localSheetId="3">#REF!</definedName>
    <definedName name="ItΔt">#REF!</definedName>
    <definedName name="K" localSheetId="0">#REF!</definedName>
    <definedName name="K" localSheetId="5">#REF!</definedName>
    <definedName name="K" localSheetId="4">#REF!</definedName>
    <definedName name="K" localSheetId="3">#REF!</definedName>
    <definedName name="K">#REF!</definedName>
    <definedName name="L" localSheetId="0">#REF!</definedName>
    <definedName name="L" localSheetId="5">#REF!</definedName>
    <definedName name="L" localSheetId="4">#REF!</definedName>
    <definedName name="L" localSheetId="3">#REF!</definedName>
    <definedName name="L">#REF!</definedName>
    <definedName name="LL" localSheetId="0">#REF!</definedName>
    <definedName name="LL" localSheetId="5">#REF!</definedName>
    <definedName name="LL" localSheetId="4">#REF!</definedName>
    <definedName name="LL" localSheetId="3">#REF!</definedName>
    <definedName name="LL">#REF!</definedName>
    <definedName name="m" localSheetId="0">#REF!</definedName>
    <definedName name="m" localSheetId="5">#REF!</definedName>
    <definedName name="m" localSheetId="4">#REF!</definedName>
    <definedName name="m" localSheetId="3">#REF!</definedName>
    <definedName name="m">#REF!</definedName>
    <definedName name="n" localSheetId="0">#REF!</definedName>
    <definedName name="n" localSheetId="5">#REF!</definedName>
    <definedName name="n" localSheetId="4">#REF!</definedName>
    <definedName name="n" localSheetId="3">#REF!</definedName>
    <definedName name="n">#REF!</definedName>
    <definedName name="no" localSheetId="0">#REF!</definedName>
    <definedName name="no" localSheetId="5">#REF!</definedName>
    <definedName name="no" localSheetId="4">#REF!</definedName>
    <definedName name="no" localSheetId="3">#REF!</definedName>
    <definedName name="no">#REF!</definedName>
    <definedName name="P1_2" localSheetId="0">#REF!</definedName>
    <definedName name="P1_2" localSheetId="5">#REF!</definedName>
    <definedName name="P1_2" localSheetId="4">#REF!</definedName>
    <definedName name="P1_2" localSheetId="3">#REF!</definedName>
    <definedName name="P1_2">#REF!</definedName>
    <definedName name="P1_3" localSheetId="0">#REF!</definedName>
    <definedName name="P1_3" localSheetId="5">#REF!</definedName>
    <definedName name="P1_3" localSheetId="4">#REF!</definedName>
    <definedName name="P1_3" localSheetId="3">#REF!</definedName>
    <definedName name="P1_3">#REF!</definedName>
    <definedName name="_xlnm.Print_Area" localSheetId="0">#REF!</definedName>
    <definedName name="_xlnm.Print_Area" localSheetId="5">'設計内訳（システム導入）'!$B$1:$BC$85</definedName>
    <definedName name="_xlnm.Print_Area" localSheetId="4">'設計内訳（基盤情報整備）'!$B$2:$BC$91</definedName>
    <definedName name="_xlnm.Print_Area" localSheetId="3">'設計内訳（共通項目）'!$B$2:$BC$35</definedName>
    <definedName name="_xlnm.Print_Area" localSheetId="1">総括表!$A$1:$J$28</definedName>
    <definedName name="_xlnm.Print_Area" localSheetId="2">'測量内訳（数値図化）'!$B$2:$BC$35</definedName>
    <definedName name="_xlnm.Print_Area" localSheetId="9">'明細（システム導入）'!$B$1:$W$325</definedName>
    <definedName name="_xlnm.Print_Area" localSheetId="7">'明細（共通項目）'!$B$1:$W$125</definedName>
    <definedName name="_xlnm.Print_Area" localSheetId="8">'明細（設計）'!$B$1:$W$350</definedName>
    <definedName name="_xlnm.Print_Area" localSheetId="6">'明細（測量）'!$B$1:$W$150</definedName>
    <definedName name="_xlnm.Print_Area">#REF!</definedName>
    <definedName name="Print_Area_MI" localSheetId="0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>#REF!</definedName>
    <definedName name="_xlnm.Print_Titles" localSheetId="5">'設計内訳（システム導入）'!$2:$3</definedName>
    <definedName name="_xlnm.Print_Titles" localSheetId="4">'設計内訳（基盤情報整備）'!$2:$3</definedName>
    <definedName name="_xlnm.Print_Titles" localSheetId="3">'設計内訳（共通項目）'!$2:$3</definedName>
    <definedName name="_xlnm.Print_Titles" localSheetId="2">'測量内訳（数値図化）'!$2:$3</definedName>
    <definedName name="qa" localSheetId="0">#REF!</definedName>
    <definedName name="qa" localSheetId="5">#REF!</definedName>
    <definedName name="qa" localSheetId="4">#REF!</definedName>
    <definedName name="qa" localSheetId="3">#REF!</definedName>
    <definedName name="qa">#REF!</definedName>
    <definedName name="ROOP" localSheetId="0">#REF!</definedName>
    <definedName name="ROOP" localSheetId="5">#REF!</definedName>
    <definedName name="ROOP" localSheetId="4">#REF!</definedName>
    <definedName name="ROOP" localSheetId="3">#REF!</definedName>
    <definedName name="ROOP">#REF!</definedName>
    <definedName name="ROUNDDOWN">#REF!</definedName>
    <definedName name="syokeihi">#REF!</definedName>
    <definedName name="T" localSheetId="0">#REF!</definedName>
    <definedName name="T" localSheetId="5">#REF!</definedName>
    <definedName name="T" localSheetId="4">#REF!</definedName>
    <definedName name="T" localSheetId="3">#REF!</definedName>
    <definedName name="T">#REF!</definedName>
    <definedName name="test" localSheetId="0" hidden="1">{"'Sheet1'!$A$1:$I$163"}</definedName>
    <definedName name="test" hidden="1">{"'Sheet1'!$A$1:$I$163"}</definedName>
    <definedName name="test1" hidden="1">{"'Sheet1'!$A$1:$I$163"}</definedName>
    <definedName name="test2" localSheetId="0" hidden="1">{"'Sheet1'!$A$1:$I$163"}</definedName>
    <definedName name="test2" hidden="1">{"'Sheet1'!$A$1:$I$163"}</definedName>
    <definedName name="test3" hidden="1">{"'Sheet1'!$A$1:$I$163"}</definedName>
    <definedName name="U" localSheetId="0">#REF!</definedName>
    <definedName name="U" localSheetId="5">#REF!</definedName>
    <definedName name="U" localSheetId="4">#REF!</definedName>
    <definedName name="U" localSheetId="3">#REF!</definedName>
    <definedName name="U">#REF!</definedName>
    <definedName name="vm" localSheetId="0">#REF!</definedName>
    <definedName name="vm" localSheetId="5">#REF!</definedName>
    <definedName name="vm" localSheetId="4">#REF!</definedName>
    <definedName name="vm" localSheetId="3">#REF!</definedName>
    <definedName name="vm">#REF!</definedName>
    <definedName name="wrn.空1" hidden="1">{#N/A,#N/A,TRUE,"表紙";#N/A,#N/A,TRUE,"目次";#N/A,#N/A,TRUE,"応札内訳書";#N/A,#N/A,TRUE,"応札仕様比較表１"}</definedName>
    <definedName name="wrn.空間情報解析装置." localSheetId="0" hidden="1">{#N/A,#N/A,TRUE,"表紙";#N/A,#N/A,TRUE,"目次";#N/A,#N/A,TRUE,"応札内訳書";#N/A,#N/A,TRUE,"応札仕様比較表１"}</definedName>
    <definedName name="wrn.空間情報解析装置." hidden="1">{#N/A,#N/A,TRUE,"表紙";#N/A,#N/A,TRUE,"目次";#N/A,#N/A,TRUE,"応札内訳書";#N/A,#N/A,TRUE,"応札仕様比較表１"}</definedName>
    <definedName name="wrn.積算書." localSheetId="0" hidden="1">{#N/A,#N/A,FALSE,"積算書１";#N/A,#N/A,FALSE,"積算書２";#N/A,#N/A,FALSE,"積算書３";#N/A,#N/A,FALSE,"積算書４";#N/A,#N/A,FALSE,"積算書５";#N/A,#N/A,FALSE,"積算書結果"}</definedName>
    <definedName name="wrn.積算書." hidden="1">{#N/A,#N/A,FALSE,"積算書１";#N/A,#N/A,FALSE,"積算書２";#N/A,#N/A,FALSE,"積算書３";#N/A,#N/A,FALSE,"積算書４";#N/A,#N/A,FALSE,"積算書５";#N/A,#N/A,FALSE,"積算書結果"}</definedName>
    <definedName name="Ws" localSheetId="0">#REF!</definedName>
    <definedName name="Ws" localSheetId="5">#REF!</definedName>
    <definedName name="Ws" localSheetId="4">#REF!</definedName>
    <definedName name="Ws" localSheetId="3">#REF!</definedName>
    <definedName name="Ws">#REF!</definedName>
    <definedName name="zei">#REF!</definedName>
    <definedName name="ｚｚ" localSheetId="0" hidden="1">{"'Sheet1'!$A$1:$I$163"}</definedName>
    <definedName name="ｚｚ" hidden="1">{"'Sheet1'!$A$1:$I$163"}</definedName>
    <definedName name="Δt" localSheetId="0">#REF!</definedName>
    <definedName name="Δt" localSheetId="5">#REF!</definedName>
    <definedName name="Δt" localSheetId="4">#REF!</definedName>
    <definedName name="Δt" localSheetId="3">#REF!</definedName>
    <definedName name="Δt">#REF!</definedName>
    <definedName name="η" localSheetId="0">#REF!</definedName>
    <definedName name="η" localSheetId="5">#REF!</definedName>
    <definedName name="η" localSheetId="4">#REF!</definedName>
    <definedName name="η" localSheetId="3">#REF!</definedName>
    <definedName name="η">#REF!</definedName>
    <definedName name="η0" localSheetId="0">#REF!</definedName>
    <definedName name="η0" localSheetId="5">#REF!</definedName>
    <definedName name="η0" localSheetId="4">#REF!</definedName>
    <definedName name="η0" localSheetId="3">#REF!</definedName>
    <definedName name="η0">#REF!</definedName>
    <definedName name="θ" localSheetId="0">#REF!</definedName>
    <definedName name="θ" localSheetId="5">#REF!</definedName>
    <definedName name="θ" localSheetId="4">#REF!</definedName>
    <definedName name="θ" localSheetId="3">#REF!</definedName>
    <definedName name="θ">#REF!</definedName>
    <definedName name="λ" localSheetId="0">#REF!</definedName>
    <definedName name="λ" localSheetId="5">#REF!</definedName>
    <definedName name="λ" localSheetId="4">#REF!</definedName>
    <definedName name="λ" localSheetId="3">#REF!</definedName>
    <definedName name="λ">#REF!</definedName>
    <definedName name="ν" localSheetId="0">#REF!</definedName>
    <definedName name="ν" localSheetId="5">#REF!</definedName>
    <definedName name="ν" localSheetId="4">#REF!</definedName>
    <definedName name="ν" localSheetId="3">#REF!</definedName>
    <definedName name="ν">#REF!</definedName>
    <definedName name="ρd" localSheetId="0">#REF!</definedName>
    <definedName name="ρd" localSheetId="5">#REF!</definedName>
    <definedName name="ρd" localSheetId="4">#REF!</definedName>
    <definedName name="ρd" localSheetId="3">#REF!</definedName>
    <definedName name="ρd">#REF!</definedName>
    <definedName name="τ0" localSheetId="0">#REF!</definedName>
    <definedName name="τ0" localSheetId="5">#REF!</definedName>
    <definedName name="τ0" localSheetId="4">#REF!</definedName>
    <definedName name="τ0" localSheetId="3">#REF!</definedName>
    <definedName name="τ0">#REF!</definedName>
    <definedName name="ダム高" localSheetId="0">#REF!</definedName>
    <definedName name="ダム高">#REF!</definedName>
    <definedName name="ハード" localSheetId="0">#REF!</definedName>
    <definedName name="ハード" localSheetId="5">#REF!</definedName>
    <definedName name="ハード" localSheetId="4">#REF!</definedName>
    <definedName name="ハード" localSheetId="3">#REF!</definedName>
    <definedName name="ハード">#REF!</definedName>
    <definedName name="ハード仕様" localSheetId="0">#REF!</definedName>
    <definedName name="ハード仕様" localSheetId="5">#REF!</definedName>
    <definedName name="ハード仕様" localSheetId="4">#REF!</definedName>
    <definedName name="ハード仕様" localSheetId="3">#REF!</definedName>
    <definedName name="ハード仕様">#REF!</definedName>
    <definedName name="マスタ" localSheetId="0">#REF!</definedName>
    <definedName name="マスタ">#REF!</definedName>
    <definedName name="移動A41" localSheetId="0">#REF!</definedName>
    <definedName name="移動A41" localSheetId="5">#REF!</definedName>
    <definedName name="移動A41" localSheetId="4">#REF!</definedName>
    <definedName name="移動A41" localSheetId="3">#REF!</definedName>
    <definedName name="移動A41">#REF!</definedName>
    <definedName name="移動内訳" localSheetId="0">#REF!</definedName>
    <definedName name="移動内訳" localSheetId="5">#REF!</definedName>
    <definedName name="移動内訳" localSheetId="4">#REF!</definedName>
    <definedName name="移動内訳" localSheetId="3">#REF!</definedName>
    <definedName name="移動内訳">#REF!</definedName>
    <definedName name="越P1_3" localSheetId="0">#REF!</definedName>
    <definedName name="越P1_3" localSheetId="5">#REF!</definedName>
    <definedName name="越P1_3" localSheetId="4">#REF!</definedName>
    <definedName name="越P1_3" localSheetId="3">#REF!</definedName>
    <definedName name="越P1_3">#REF!</definedName>
    <definedName name="越P1_4" localSheetId="0">#REF!</definedName>
    <definedName name="越P1_4" localSheetId="5">#REF!</definedName>
    <definedName name="越P1_4" localSheetId="4">#REF!</definedName>
    <definedName name="越P1_4" localSheetId="3">#REF!</definedName>
    <definedName name="越P1_4">#REF!</definedName>
    <definedName name="下流法" localSheetId="0">#REF!</definedName>
    <definedName name="下流法" localSheetId="5">#REF!</definedName>
    <definedName name="下流法" localSheetId="4">#REF!</definedName>
    <definedName name="下流法" localSheetId="3">#REF!</definedName>
    <definedName name="下流法">#REF!</definedName>
    <definedName name="改め">#REF!</definedName>
    <definedName name="機械掘削下" localSheetId="0">#REF!</definedName>
    <definedName name="機械掘削下" localSheetId="5">#REF!</definedName>
    <definedName name="機械掘削下" localSheetId="4">#REF!</definedName>
    <definedName name="機械掘削下" localSheetId="3">#REF!</definedName>
    <definedName name="機械掘削下">#REF!</definedName>
    <definedName name="機械掘削上" localSheetId="0">#REF!</definedName>
    <definedName name="機械掘削上" localSheetId="5">#REF!</definedName>
    <definedName name="機械掘削上" localSheetId="4">#REF!</definedName>
    <definedName name="機械掘削上" localSheetId="3">#REF!</definedName>
    <definedName name="機械掘削上">#REF!</definedName>
    <definedName name="技術料">[1]内訳書!#REF!</definedName>
    <definedName name="掘削勾配" localSheetId="0">#REF!</definedName>
    <definedName name="掘削勾配" localSheetId="5">#REF!</definedName>
    <definedName name="掘削勾配" localSheetId="4">#REF!</definedName>
    <definedName name="掘削勾配" localSheetId="3">#REF!</definedName>
    <definedName name="掘削勾配">#REF!</definedName>
    <definedName name="掘削幅" localSheetId="0">#REF!</definedName>
    <definedName name="掘削幅" localSheetId="5">#REF!</definedName>
    <definedName name="掘削幅" localSheetId="4">#REF!</definedName>
    <definedName name="掘削幅" localSheetId="3">#REF!</definedName>
    <definedName name="掘削幅">#REF!</definedName>
    <definedName name="経費入力" localSheetId="0">#REF!</definedName>
    <definedName name="経費入力" localSheetId="5">#REF!</definedName>
    <definedName name="経費入力" localSheetId="4">#REF!</definedName>
    <definedName name="経費入力" localSheetId="3">#REF!</definedName>
    <definedName name="経費入力">#REF!</definedName>
    <definedName name="計算領域" localSheetId="0">#REF!</definedName>
    <definedName name="計算領域" localSheetId="5">#REF!</definedName>
    <definedName name="計算領域" localSheetId="4">#REF!</definedName>
    <definedName name="計算領域" localSheetId="3">#REF!</definedName>
    <definedName name="計算領域">#REF!</definedName>
    <definedName name="月">#REF!</definedName>
    <definedName name="月の日数">#REF!</definedName>
    <definedName name="見積２">#REF!</definedName>
    <definedName name="見積額">#REF!</definedName>
    <definedName name="弘前広域都市計画図弘前市">#REF!</definedName>
    <definedName name="合計">#REF!</definedName>
    <definedName name="根入れ" localSheetId="0">#REF!</definedName>
    <definedName name="根入れ" localSheetId="5">#REF!</definedName>
    <definedName name="根入れ" localSheetId="4">#REF!</definedName>
    <definedName name="根入れ" localSheetId="3">#REF!</definedName>
    <definedName name="根入れ">#REF!</definedName>
    <definedName name="材料費" localSheetId="0">#REF!</definedName>
    <definedName name="材料費">#REF!</definedName>
    <definedName name="撮影可能日">#REF!</definedName>
    <definedName name="撮影可能日数">#REF!</definedName>
    <definedName name="撮影地区">#REF!</definedName>
    <definedName name="市町村データ" localSheetId="0">#REF!</definedName>
    <definedName name="市町村データ" localSheetId="5">#REF!</definedName>
    <definedName name="市町村データ" localSheetId="4">#REF!</definedName>
    <definedName name="市町村データ" localSheetId="3">#REF!</definedName>
    <definedName name="市町村データ">#REF!</definedName>
    <definedName name="諸経費">#REF!</definedName>
    <definedName name="諸経費２">#REF!</definedName>
    <definedName name="諸経費３">#REF!</definedName>
    <definedName name="諸経費率">#REF!</definedName>
    <definedName name="上流法勾配" localSheetId="0">#REF!</definedName>
    <definedName name="上流法勾配" localSheetId="5">#REF!</definedName>
    <definedName name="上流法勾配" localSheetId="4">#REF!</definedName>
    <definedName name="上流法勾配" localSheetId="3">#REF!</definedName>
    <definedName name="上流法勾配">#REF!</definedName>
    <definedName name="森ハード" localSheetId="0">#REF!</definedName>
    <definedName name="森ハード" localSheetId="5">#REF!</definedName>
    <definedName name="森ハード" localSheetId="4">#REF!</definedName>
    <definedName name="森ハード" localSheetId="3">#REF!</definedName>
    <definedName name="森ハード">#REF!</definedName>
    <definedName name="人件費" localSheetId="0">#REF!</definedName>
    <definedName name="人件費" localSheetId="5">#REF!</definedName>
    <definedName name="人件費" localSheetId="4">#REF!</definedName>
    <definedName name="人件費" localSheetId="3">#REF!</definedName>
    <definedName name="人件費">#REF!</definedName>
    <definedName name="人力掘削" localSheetId="0">#REF!</definedName>
    <definedName name="人力掘削" localSheetId="5">#REF!</definedName>
    <definedName name="人力掘削" localSheetId="4">#REF!</definedName>
    <definedName name="人力掘削" localSheetId="3">#REF!</definedName>
    <definedName name="人力掘削">#REF!</definedName>
    <definedName name="税額">#REF!</definedName>
    <definedName name="設計書鏡" localSheetId="0">#REF!</definedName>
    <definedName name="設計書鏡" localSheetId="5">#REF!</definedName>
    <definedName name="設計書鏡" localSheetId="4">#REF!</definedName>
    <definedName name="設計書鏡" localSheetId="3">#REF!</definedName>
    <definedName name="設計書鏡">#REF!</definedName>
    <definedName name="袋井ハード仕様" localSheetId="0">#REF!</definedName>
    <definedName name="袋井ハード仕様" localSheetId="5">#REF!</definedName>
    <definedName name="袋井ハード仕様" localSheetId="4">#REF!</definedName>
    <definedName name="袋井ハード仕様" localSheetId="3">#REF!</definedName>
    <definedName name="袋井ハード仕様">#REF!</definedName>
    <definedName name="単位">"テキスト 1"</definedName>
    <definedName name="単位1">"テキスト 1"</definedName>
    <definedName name="地山高" localSheetId="0">#REF!</definedName>
    <definedName name="地山高" localSheetId="5">#REF!</definedName>
    <definedName name="地山高" localSheetId="4">#REF!</definedName>
    <definedName name="地山高" localSheetId="3">#REF!</definedName>
    <definedName name="地山高">#REF!</definedName>
    <definedName name="直接費計">#REF!</definedName>
    <definedName name="天端高" localSheetId="0">#REF!</definedName>
    <definedName name="天端高" localSheetId="5">#REF!</definedName>
    <definedName name="天端高" localSheetId="4">#REF!</definedName>
    <definedName name="天端高" localSheetId="3">#REF!</definedName>
    <definedName name="天端高">#REF!</definedName>
    <definedName name="天端幅" localSheetId="0">#REF!</definedName>
    <definedName name="天端幅" localSheetId="5">#REF!</definedName>
    <definedName name="天端幅" localSheetId="4">#REF!</definedName>
    <definedName name="天端幅" localSheetId="3">#REF!</definedName>
    <definedName name="天端幅">#REF!</definedName>
    <definedName name="土砂混入率α" localSheetId="0">#REF!</definedName>
    <definedName name="土砂混入率α" localSheetId="5">#REF!</definedName>
    <definedName name="土砂混入率α" localSheetId="4">#REF!</definedName>
    <definedName name="土砂混入率α" localSheetId="3">#REF!</definedName>
    <definedName name="土砂混入率α">#REF!</definedName>
    <definedName name="内訳" localSheetId="0">#REF!</definedName>
    <definedName name="内訳" localSheetId="5">#REF!</definedName>
    <definedName name="内訳" localSheetId="4">#REF!</definedName>
    <definedName name="内訳" localSheetId="3">#REF!</definedName>
    <definedName name="内訳">#REF!</definedName>
    <definedName name="内訳書" localSheetId="0">#REF!</definedName>
    <definedName name="内訳書" localSheetId="5">#REF!</definedName>
    <definedName name="内訳書" localSheetId="4">#REF!</definedName>
    <definedName name="内訳書" localSheetId="3">#REF!</definedName>
    <definedName name="内訳書">#REF!</definedName>
    <definedName name="歩切">#REF!</definedName>
    <definedName name="明細書" localSheetId="0">#REF!</definedName>
    <definedName name="明細書" localSheetId="5">#REF!</definedName>
    <definedName name="明細書" localSheetId="4">#REF!</definedName>
    <definedName name="明細書" localSheetId="3">#REF!</definedName>
    <definedName name="明細書">#REF!</definedName>
    <definedName name="履歴管理" localSheetId="0">#REF!</definedName>
    <definedName name="履歴管理" localSheetId="5">#REF!</definedName>
    <definedName name="履歴管理" localSheetId="4">#REF!</definedName>
    <definedName name="履歴管理" localSheetId="3">#REF!</definedName>
    <definedName name="履歴管理">#REF!</definedName>
    <definedName name="流出係数" localSheetId="0">#REF!</definedName>
    <definedName name="流出係数" localSheetId="5">#REF!</definedName>
    <definedName name="流出係数" localSheetId="4">#REF!</definedName>
    <definedName name="流出係数" localSheetId="3">#REF!</definedName>
    <definedName name="流出係数">#REF!</definedName>
  </definedNames>
  <calcPr calcId="191029"/>
</workbook>
</file>

<file path=xl/calcChain.xml><?xml version="1.0" encoding="utf-8"?>
<calcChain xmlns="http://schemas.openxmlformats.org/spreadsheetml/2006/main">
  <c r="AJ34" i="68" l="1"/>
  <c r="AJ30" i="68"/>
  <c r="AJ28" i="68"/>
  <c r="AJ6" i="68"/>
  <c r="AJ8" i="68"/>
  <c r="AJ22" i="68"/>
  <c r="AJ22" i="78"/>
  <c r="AJ24" i="78" s="1"/>
  <c r="AJ26" i="78" s="1"/>
  <c r="AJ30" i="78" s="1"/>
  <c r="AJ34" i="78" s="1"/>
  <c r="AJ76" i="80"/>
  <c r="AJ72" i="80"/>
  <c r="AJ86" i="74"/>
  <c r="AJ82" i="74"/>
  <c r="AJ80" i="74"/>
  <c r="AJ70" i="80"/>
  <c r="N6" i="81"/>
  <c r="N306" i="81"/>
  <c r="BI66" i="80"/>
  <c r="BH66" i="80"/>
  <c r="BI68" i="80"/>
  <c r="BH68" i="80"/>
  <c r="D252" i="75" l="1"/>
  <c r="L269" i="75"/>
  <c r="O267" i="75"/>
  <c r="N266" i="75"/>
  <c r="N265" i="75"/>
  <c r="N264" i="75"/>
  <c r="N263" i="75"/>
  <c r="N262" i="75"/>
  <c r="N260" i="75"/>
  <c r="N259" i="75"/>
  <c r="N258" i="75"/>
  <c r="N257" i="75"/>
  <c r="N256" i="75"/>
  <c r="N267" i="75" l="1"/>
  <c r="N269" i="75" s="1"/>
  <c r="AE52" i="74" s="1"/>
  <c r="BI64" i="80"/>
  <c r="BH64" i="80"/>
  <c r="D152" i="75"/>
  <c r="L169" i="75"/>
  <c r="O167" i="75"/>
  <c r="N166" i="75"/>
  <c r="N165" i="75"/>
  <c r="N164" i="75"/>
  <c r="N163" i="75"/>
  <c r="N162" i="75"/>
  <c r="N160" i="75"/>
  <c r="N159" i="75"/>
  <c r="N158" i="75"/>
  <c r="N157" i="75"/>
  <c r="N156" i="75"/>
  <c r="N167" i="75" l="1"/>
  <c r="N169" i="75" s="1"/>
  <c r="AE34" i="74" s="1"/>
  <c r="AJ34" i="74" s="1"/>
  <c r="D302" i="81"/>
  <c r="D277" i="81"/>
  <c r="D252" i="81"/>
  <c r="D227" i="81"/>
  <c r="D226" i="81"/>
  <c r="D52" i="81" l="1"/>
  <c r="D27" i="81"/>
  <c r="D1" i="81"/>
  <c r="L319" i="81" l="1"/>
  <c r="O317" i="81"/>
  <c r="N316" i="81"/>
  <c r="N315" i="81"/>
  <c r="N314" i="81"/>
  <c r="N313" i="81"/>
  <c r="N312" i="81"/>
  <c r="N310" i="81"/>
  <c r="N309" i="81"/>
  <c r="N308" i="81"/>
  <c r="N307" i="81"/>
  <c r="L294" i="81"/>
  <c r="O292" i="81"/>
  <c r="N291" i="81"/>
  <c r="N290" i="81"/>
  <c r="N289" i="81"/>
  <c r="N288" i="81"/>
  <c r="N287" i="81"/>
  <c r="N285" i="81"/>
  <c r="N284" i="81"/>
  <c r="N283" i="81"/>
  <c r="N282" i="81"/>
  <c r="N281" i="81"/>
  <c r="L269" i="81"/>
  <c r="O267" i="81"/>
  <c r="N266" i="81"/>
  <c r="N265" i="81"/>
  <c r="N264" i="81"/>
  <c r="N263" i="81"/>
  <c r="N262" i="81"/>
  <c r="N260" i="81"/>
  <c r="N259" i="81"/>
  <c r="N258" i="81"/>
  <c r="N257" i="81"/>
  <c r="N256" i="81"/>
  <c r="L244" i="81"/>
  <c r="O242" i="81"/>
  <c r="N241" i="81"/>
  <c r="N240" i="81"/>
  <c r="N239" i="81"/>
  <c r="N238" i="81"/>
  <c r="N237" i="81"/>
  <c r="N235" i="81"/>
  <c r="N234" i="81"/>
  <c r="N233" i="81"/>
  <c r="N232" i="81"/>
  <c r="N231" i="81"/>
  <c r="L219" i="81"/>
  <c r="O217" i="81"/>
  <c r="N216" i="81"/>
  <c r="N215" i="81"/>
  <c r="N214" i="81"/>
  <c r="N213" i="81"/>
  <c r="N212" i="81"/>
  <c r="N210" i="81"/>
  <c r="N209" i="81"/>
  <c r="N208" i="81"/>
  <c r="N207" i="81"/>
  <c r="N206" i="81"/>
  <c r="D202" i="81"/>
  <c r="L194" i="81"/>
  <c r="O192" i="81"/>
  <c r="N191" i="81"/>
  <c r="N190" i="81"/>
  <c r="N189" i="81"/>
  <c r="N188" i="81"/>
  <c r="N187" i="81"/>
  <c r="N185" i="81"/>
  <c r="N184" i="81"/>
  <c r="N183" i="81"/>
  <c r="N182" i="81"/>
  <c r="N181" i="81"/>
  <c r="D177" i="81"/>
  <c r="L169" i="81"/>
  <c r="O167" i="81"/>
  <c r="N166" i="81"/>
  <c r="N165" i="81"/>
  <c r="N164" i="81"/>
  <c r="N163" i="81"/>
  <c r="N162" i="81"/>
  <c r="N160" i="81"/>
  <c r="N159" i="81"/>
  <c r="N158" i="81"/>
  <c r="N157" i="81"/>
  <c r="N156" i="81"/>
  <c r="D152" i="81"/>
  <c r="L144" i="81"/>
  <c r="O142" i="81"/>
  <c r="N141" i="81"/>
  <c r="N140" i="81"/>
  <c r="N139" i="81"/>
  <c r="N138" i="81"/>
  <c r="N137" i="81"/>
  <c r="N135" i="81"/>
  <c r="N134" i="81"/>
  <c r="N133" i="81"/>
  <c r="N132" i="81"/>
  <c r="N131" i="81"/>
  <c r="D127" i="81"/>
  <c r="L119" i="81"/>
  <c r="O117" i="81"/>
  <c r="N116" i="81"/>
  <c r="N115" i="81"/>
  <c r="N114" i="81"/>
  <c r="N113" i="81"/>
  <c r="N112" i="81"/>
  <c r="N111" i="81"/>
  <c r="N110" i="81"/>
  <c r="N109" i="81"/>
  <c r="N108" i="81"/>
  <c r="N107" i="81"/>
  <c r="N106" i="81"/>
  <c r="D102" i="81"/>
  <c r="L94" i="81"/>
  <c r="O92" i="81"/>
  <c r="N91" i="81"/>
  <c r="N90" i="81"/>
  <c r="N89" i="81"/>
  <c r="N88" i="81"/>
  <c r="N87" i="81"/>
  <c r="N85" i="81"/>
  <c r="N84" i="81"/>
  <c r="N83" i="81"/>
  <c r="N82" i="81"/>
  <c r="N81" i="81"/>
  <c r="D77" i="81"/>
  <c r="L69" i="81"/>
  <c r="O67" i="81"/>
  <c r="N66" i="81"/>
  <c r="N65" i="81"/>
  <c r="N64" i="81"/>
  <c r="N63" i="81"/>
  <c r="N62" i="81"/>
  <c r="N60" i="81"/>
  <c r="N59" i="81"/>
  <c r="N58" i="81"/>
  <c r="N57" i="81"/>
  <c r="N56" i="81"/>
  <c r="L44" i="81"/>
  <c r="O42" i="81"/>
  <c r="N41" i="81"/>
  <c r="N40" i="81"/>
  <c r="N39" i="81"/>
  <c r="N38" i="81"/>
  <c r="N37" i="81"/>
  <c r="N35" i="81"/>
  <c r="N34" i="81"/>
  <c r="N33" i="81"/>
  <c r="N32" i="81"/>
  <c r="N31" i="81"/>
  <c r="L19" i="81"/>
  <c r="O17" i="81"/>
  <c r="N16" i="81"/>
  <c r="N15" i="81"/>
  <c r="N14" i="81"/>
  <c r="N13" i="81"/>
  <c r="N12" i="81"/>
  <c r="N10" i="81"/>
  <c r="N9" i="81"/>
  <c r="N8" i="81"/>
  <c r="N7" i="81"/>
  <c r="D2" i="81"/>
  <c r="D51" i="81"/>
  <c r="D76" i="81" s="1"/>
  <c r="AJ96" i="80"/>
  <c r="AJ92" i="80"/>
  <c r="AJ88" i="80"/>
  <c r="BI62" i="80"/>
  <c r="BH62" i="80"/>
  <c r="AB18" i="80"/>
  <c r="AB10" i="80"/>
  <c r="D327" i="75"/>
  <c r="D302" i="75"/>
  <c r="D277" i="75"/>
  <c r="D227" i="75"/>
  <c r="D202" i="75"/>
  <c r="D177" i="75"/>
  <c r="D127" i="75"/>
  <c r="D102" i="75"/>
  <c r="D77" i="75"/>
  <c r="N317" i="81" l="1"/>
  <c r="N319" i="81" s="1"/>
  <c r="AE58" i="80" s="1"/>
  <c r="AJ58" i="80" s="1"/>
  <c r="N267" i="81"/>
  <c r="N269" i="81" s="1"/>
  <c r="AE50" i="80" s="1"/>
  <c r="AJ50" i="80" s="1"/>
  <c r="N292" i="81"/>
  <c r="N294" i="81" s="1"/>
  <c r="AE54" i="80" s="1"/>
  <c r="AJ54" i="80" s="1"/>
  <c r="N242" i="81"/>
  <c r="N244" i="81" s="1"/>
  <c r="AE46" i="80" s="1"/>
  <c r="AJ46" i="80" s="1"/>
  <c r="N192" i="81"/>
  <c r="N194" i="81" s="1"/>
  <c r="AE36" i="80" s="1"/>
  <c r="AJ36" i="80" s="1"/>
  <c r="N217" i="81"/>
  <c r="N219" i="81" s="1"/>
  <c r="AE40" i="80" s="1"/>
  <c r="AJ40" i="80" s="1"/>
  <c r="N167" i="81"/>
  <c r="N169" i="81" s="1"/>
  <c r="AE32" i="80" s="1"/>
  <c r="AJ32" i="80" s="1"/>
  <c r="N142" i="81"/>
  <c r="N144" i="81" s="1"/>
  <c r="AE30" i="80" s="1"/>
  <c r="AJ30" i="80" s="1"/>
  <c r="N117" i="81"/>
  <c r="N119" i="81" s="1"/>
  <c r="AE28" i="80" s="1"/>
  <c r="AJ28" i="80" s="1"/>
  <c r="N92" i="81"/>
  <c r="N94" i="81" s="1"/>
  <c r="N67" i="81"/>
  <c r="N69" i="81" s="1"/>
  <c r="AE20" i="80" s="1"/>
  <c r="AJ20" i="80" s="1"/>
  <c r="N42" i="81"/>
  <c r="N44" i="81" s="1"/>
  <c r="AE16" i="80" s="1"/>
  <c r="AJ16" i="80" s="1"/>
  <c r="N17" i="81"/>
  <c r="N19" i="81" s="1"/>
  <c r="AE12" i="80" s="1"/>
  <c r="AJ12" i="80" s="1"/>
  <c r="D101" i="81"/>
  <c r="D126" i="81" s="1"/>
  <c r="D151" i="81" s="1"/>
  <c r="D176" i="81" s="1"/>
  <c r="D201" i="81" s="1"/>
  <c r="D251" i="81" s="1"/>
  <c r="D276" i="81" s="1"/>
  <c r="D301" i="81" s="1"/>
  <c r="D26" i="81"/>
  <c r="AJ42" i="80" l="1"/>
  <c r="AE24" i="80"/>
  <c r="AJ24" i="80" s="1"/>
  <c r="AJ8" i="80" s="1"/>
  <c r="AJ60" i="80" l="1"/>
  <c r="D52" i="75" l="1"/>
  <c r="D27" i="75"/>
  <c r="D2" i="75"/>
  <c r="D1" i="75"/>
  <c r="D76" i="75" s="1"/>
  <c r="D101" i="75" s="1"/>
  <c r="D126" i="75" s="1"/>
  <c r="AB18" i="74"/>
  <c r="AB10" i="74"/>
  <c r="AJ80" i="80" l="1"/>
  <c r="D176" i="75"/>
  <c r="D201" i="75" s="1"/>
  <c r="D226" i="75" s="1"/>
  <c r="D151" i="75"/>
  <c r="D26" i="75"/>
  <c r="D51" i="75"/>
  <c r="H12" i="67" l="1"/>
  <c r="D276" i="75"/>
  <c r="D301" i="75" s="1"/>
  <c r="D326" i="75" s="1"/>
  <c r="D251" i="75"/>
  <c r="D102" i="79"/>
  <c r="D77" i="79"/>
  <c r="D52" i="79"/>
  <c r="D27" i="79"/>
  <c r="D2" i="79"/>
  <c r="D1" i="79"/>
  <c r="D101" i="79" s="1"/>
  <c r="D26" i="79" l="1"/>
  <c r="D51" i="79"/>
  <c r="D76" i="79"/>
  <c r="L119" i="79" l="1"/>
  <c r="O117" i="79"/>
  <c r="N116" i="79"/>
  <c r="N115" i="79"/>
  <c r="N114" i="79"/>
  <c r="N113" i="79"/>
  <c r="N112" i="79"/>
  <c r="N110" i="79"/>
  <c r="N109" i="79"/>
  <c r="N108" i="79"/>
  <c r="N107" i="79"/>
  <c r="N106" i="79"/>
  <c r="L94" i="79"/>
  <c r="O92" i="79"/>
  <c r="N91" i="79"/>
  <c r="N90" i="79"/>
  <c r="N89" i="79"/>
  <c r="N88" i="79"/>
  <c r="N87" i="79"/>
  <c r="N85" i="79"/>
  <c r="N84" i="79"/>
  <c r="N83" i="79"/>
  <c r="N82" i="79"/>
  <c r="N81" i="79"/>
  <c r="L69" i="79"/>
  <c r="O67" i="79"/>
  <c r="N66" i="79"/>
  <c r="N65" i="79"/>
  <c r="N64" i="79"/>
  <c r="N63" i="79"/>
  <c r="N62" i="79"/>
  <c r="N60" i="79"/>
  <c r="N59" i="79"/>
  <c r="N58" i="79"/>
  <c r="N57" i="79"/>
  <c r="N56" i="79"/>
  <c r="L44" i="79"/>
  <c r="O42" i="79"/>
  <c r="N41" i="79"/>
  <c r="N40" i="79"/>
  <c r="N39" i="79"/>
  <c r="N38" i="79"/>
  <c r="N37" i="79"/>
  <c r="N35" i="79"/>
  <c r="N34" i="79"/>
  <c r="N33" i="79"/>
  <c r="N32" i="79"/>
  <c r="N31" i="79"/>
  <c r="L19" i="79"/>
  <c r="O17" i="79"/>
  <c r="N16" i="79"/>
  <c r="N15" i="79"/>
  <c r="N14" i="79"/>
  <c r="N13" i="79"/>
  <c r="N12" i="79"/>
  <c r="N10" i="79"/>
  <c r="N9" i="79"/>
  <c r="N8" i="79"/>
  <c r="N7" i="79"/>
  <c r="N6" i="79"/>
  <c r="AJ46" i="78"/>
  <c r="AJ42" i="78"/>
  <c r="AJ38" i="78"/>
  <c r="N17" i="79" l="1"/>
  <c r="N19" i="79" s="1"/>
  <c r="AE8" i="78" s="1"/>
  <c r="AJ8" i="78" s="1"/>
  <c r="N92" i="79"/>
  <c r="N94" i="79" s="1"/>
  <c r="AE14" i="78" s="1"/>
  <c r="AJ14" i="78" s="1"/>
  <c r="N67" i="79"/>
  <c r="N69" i="79" s="1"/>
  <c r="AE12" i="78" s="1"/>
  <c r="AJ12" i="78" s="1"/>
  <c r="N42" i="79"/>
  <c r="N44" i="79" s="1"/>
  <c r="AE10" i="78" s="1"/>
  <c r="AJ10" i="78" s="1"/>
  <c r="N117" i="79"/>
  <c r="N119" i="79" s="1"/>
  <c r="AE16" i="78" s="1"/>
  <c r="AJ16" i="78" s="1"/>
  <c r="AJ18" i="78" l="1"/>
  <c r="H7" i="67" l="1"/>
  <c r="L344" i="75"/>
  <c r="O342" i="75"/>
  <c r="N341" i="75"/>
  <c r="N340" i="75"/>
  <c r="N339" i="75"/>
  <c r="N338" i="75"/>
  <c r="N337" i="75"/>
  <c r="N335" i="75"/>
  <c r="N334" i="75"/>
  <c r="N333" i="75"/>
  <c r="N332" i="75"/>
  <c r="N331" i="75"/>
  <c r="L319" i="75"/>
  <c r="O317" i="75"/>
  <c r="N316" i="75"/>
  <c r="N315" i="75"/>
  <c r="N314" i="75"/>
  <c r="N313" i="75"/>
  <c r="N312" i="75"/>
  <c r="N310" i="75"/>
  <c r="N309" i="75"/>
  <c r="N308" i="75"/>
  <c r="N307" i="75"/>
  <c r="N306" i="75"/>
  <c r="L294" i="75"/>
  <c r="O292" i="75"/>
  <c r="N291" i="75"/>
  <c r="N290" i="75"/>
  <c r="N289" i="75"/>
  <c r="N288" i="75"/>
  <c r="N287" i="75"/>
  <c r="N285" i="75"/>
  <c r="N284" i="75"/>
  <c r="N283" i="75"/>
  <c r="N282" i="75"/>
  <c r="N281" i="75"/>
  <c r="L244" i="75"/>
  <c r="O242" i="75"/>
  <c r="N241" i="75"/>
  <c r="N240" i="75"/>
  <c r="N239" i="75"/>
  <c r="N238" i="75"/>
  <c r="N237" i="75"/>
  <c r="N235" i="75"/>
  <c r="N234" i="75"/>
  <c r="N233" i="75"/>
  <c r="N232" i="75"/>
  <c r="N231" i="75"/>
  <c r="L219" i="75"/>
  <c r="O217" i="75"/>
  <c r="N216" i="75"/>
  <c r="N215" i="75"/>
  <c r="N214" i="75"/>
  <c r="N213" i="75"/>
  <c r="N212" i="75"/>
  <c r="N210" i="75"/>
  <c r="N209" i="75"/>
  <c r="N208" i="75"/>
  <c r="N207" i="75"/>
  <c r="N206" i="75"/>
  <c r="L194" i="75"/>
  <c r="O192" i="75"/>
  <c r="N191" i="75"/>
  <c r="N190" i="75"/>
  <c r="N189" i="75"/>
  <c r="N188" i="75"/>
  <c r="N187" i="75"/>
  <c r="N185" i="75"/>
  <c r="N184" i="75"/>
  <c r="N183" i="75"/>
  <c r="N182" i="75"/>
  <c r="N181" i="75"/>
  <c r="L144" i="75"/>
  <c r="O142" i="75"/>
  <c r="N141" i="75"/>
  <c r="N140" i="75"/>
  <c r="N139" i="75"/>
  <c r="N138" i="75"/>
  <c r="N137" i="75"/>
  <c r="N135" i="75"/>
  <c r="N134" i="75"/>
  <c r="N133" i="75"/>
  <c r="N132" i="75"/>
  <c r="N131" i="75"/>
  <c r="L119" i="75"/>
  <c r="O117" i="75"/>
  <c r="N116" i="75"/>
  <c r="N115" i="75"/>
  <c r="N114" i="75"/>
  <c r="N113" i="75"/>
  <c r="N112" i="75"/>
  <c r="N110" i="75"/>
  <c r="N109" i="75"/>
  <c r="N108" i="75"/>
  <c r="N107" i="75"/>
  <c r="N106" i="75"/>
  <c r="L94" i="75"/>
  <c r="O92" i="75"/>
  <c r="N91" i="75"/>
  <c r="N90" i="75"/>
  <c r="N89" i="75"/>
  <c r="N88" i="75"/>
  <c r="N87" i="75"/>
  <c r="N85" i="75"/>
  <c r="N84" i="75"/>
  <c r="N83" i="75"/>
  <c r="N82" i="75"/>
  <c r="N81" i="75"/>
  <c r="L69" i="75"/>
  <c r="O67" i="75"/>
  <c r="N66" i="75"/>
  <c r="N65" i="75"/>
  <c r="N64" i="75"/>
  <c r="N63" i="75"/>
  <c r="N62" i="75"/>
  <c r="N60" i="75"/>
  <c r="N59" i="75"/>
  <c r="N58" i="75"/>
  <c r="N57" i="75"/>
  <c r="N56" i="75"/>
  <c r="L44" i="75"/>
  <c r="O42" i="75"/>
  <c r="N41" i="75"/>
  <c r="N40" i="75"/>
  <c r="N39" i="75"/>
  <c r="N38" i="75"/>
  <c r="N37" i="75"/>
  <c r="N35" i="75"/>
  <c r="N34" i="75"/>
  <c r="N33" i="75"/>
  <c r="N32" i="75"/>
  <c r="N31" i="75"/>
  <c r="L19" i="75"/>
  <c r="O17" i="75"/>
  <c r="N16" i="75"/>
  <c r="N15" i="75"/>
  <c r="N14" i="75"/>
  <c r="N13" i="75"/>
  <c r="N12" i="75"/>
  <c r="N10" i="75"/>
  <c r="N9" i="75"/>
  <c r="N8" i="75"/>
  <c r="N7" i="75"/>
  <c r="N6" i="75"/>
  <c r="AJ102" i="74"/>
  <c r="AJ98" i="74"/>
  <c r="AJ94" i="74"/>
  <c r="BH78" i="74"/>
  <c r="N67" i="75" l="1"/>
  <c r="N69" i="75" s="1"/>
  <c r="AE16" i="74" s="1"/>
  <c r="AJ16" i="74" s="1"/>
  <c r="N317" i="75"/>
  <c r="N319" i="75" s="1"/>
  <c r="AE62" i="74" s="1"/>
  <c r="AJ62" i="74" s="1"/>
  <c r="N92" i="75"/>
  <c r="N94" i="75" s="1"/>
  <c r="AE20" i="74" s="1"/>
  <c r="AJ20" i="74" s="1"/>
  <c r="N342" i="75"/>
  <c r="N344" i="75" s="1"/>
  <c r="AE68" i="74" s="1"/>
  <c r="AJ68" i="74" s="1"/>
  <c r="N292" i="75"/>
  <c r="N294" i="75" s="1"/>
  <c r="AE58" i="74" s="1"/>
  <c r="AJ58" i="74" s="1"/>
  <c r="N242" i="75"/>
  <c r="N244" i="75" s="1"/>
  <c r="AE48" i="74" s="1"/>
  <c r="AJ48" i="74" s="1"/>
  <c r="N217" i="75"/>
  <c r="N219" i="75" s="1"/>
  <c r="AE44" i="74" s="1"/>
  <c r="AJ44" i="74" s="1"/>
  <c r="N192" i="75"/>
  <c r="N194" i="75" s="1"/>
  <c r="AE40" i="74" s="1"/>
  <c r="AJ40" i="74" s="1"/>
  <c r="N142" i="75"/>
  <c r="N144" i="75" s="1"/>
  <c r="AE28" i="74" s="1"/>
  <c r="N117" i="75"/>
  <c r="N119" i="75" s="1"/>
  <c r="AE24" i="74" s="1"/>
  <c r="AJ24" i="74" s="1"/>
  <c r="BI78" i="74"/>
  <c r="N42" i="75"/>
  <c r="N44" i="75" s="1"/>
  <c r="N17" i="75"/>
  <c r="N19" i="75" s="1"/>
  <c r="D127" i="69"/>
  <c r="D102" i="69"/>
  <c r="D77" i="69"/>
  <c r="D52" i="69"/>
  <c r="D27" i="69"/>
  <c r="D2" i="69"/>
  <c r="D1" i="69"/>
  <c r="D126" i="69" s="1"/>
  <c r="X20" i="68"/>
  <c r="X18" i="68"/>
  <c r="X16" i="68"/>
  <c r="X14" i="68"/>
  <c r="AJ28" i="74" l="1"/>
  <c r="AJ52" i="74"/>
  <c r="AE14" i="74"/>
  <c r="AJ14" i="74" s="1"/>
  <c r="AE12" i="74"/>
  <c r="AJ12" i="74" s="1"/>
  <c r="D26" i="69"/>
  <c r="D51" i="69"/>
  <c r="D76" i="69"/>
  <c r="D101" i="69"/>
  <c r="AJ76" i="74" l="1"/>
  <c r="N138" i="69"/>
  <c r="N137" i="69"/>
  <c r="N136" i="69"/>
  <c r="N135" i="69"/>
  <c r="N133" i="69"/>
  <c r="N132" i="69"/>
  <c r="N131" i="69"/>
  <c r="N130" i="69"/>
  <c r="N113" i="69"/>
  <c r="N112" i="69"/>
  <c r="N111" i="69"/>
  <c r="N110" i="69"/>
  <c r="N108" i="69"/>
  <c r="N107" i="69"/>
  <c r="N106" i="69"/>
  <c r="N105" i="69"/>
  <c r="N88" i="69"/>
  <c r="N87" i="69"/>
  <c r="N86" i="69"/>
  <c r="N85" i="69"/>
  <c r="N83" i="69"/>
  <c r="N82" i="69"/>
  <c r="N81" i="69"/>
  <c r="N80" i="69"/>
  <c r="N63" i="69"/>
  <c r="N62" i="69"/>
  <c r="N61" i="69"/>
  <c r="N60" i="69"/>
  <c r="N58" i="69"/>
  <c r="N57" i="69"/>
  <c r="N56" i="69"/>
  <c r="N55" i="69"/>
  <c r="N38" i="69"/>
  <c r="N37" i="69"/>
  <c r="N36" i="69"/>
  <c r="N35" i="69"/>
  <c r="N33" i="69"/>
  <c r="N32" i="69"/>
  <c r="N31" i="69"/>
  <c r="N30" i="69"/>
  <c r="N13" i="69"/>
  <c r="N12" i="69"/>
  <c r="N11" i="69"/>
  <c r="N10" i="69"/>
  <c r="N8" i="69"/>
  <c r="N7" i="69"/>
  <c r="N6" i="69"/>
  <c r="N5" i="69"/>
  <c r="X12" i="68"/>
  <c r="X10" i="68"/>
  <c r="M90" i="69" l="1"/>
  <c r="N90" i="69" s="1"/>
  <c r="N93" i="69" s="1"/>
  <c r="M42" i="69"/>
  <c r="N42" i="69" s="1"/>
  <c r="M140" i="69"/>
  <c r="N140" i="69" s="1"/>
  <c r="M143" i="69" s="1"/>
  <c r="N143" i="69" s="1"/>
  <c r="M41" i="69"/>
  <c r="N41" i="69" s="1"/>
  <c r="M67" i="69"/>
  <c r="N91" i="69"/>
  <c r="M142" i="69"/>
  <c r="N142" i="69" s="1"/>
  <c r="N17" i="69"/>
  <c r="M66" i="69"/>
  <c r="N116" i="69"/>
  <c r="M115" i="69"/>
  <c r="N115" i="69" s="1"/>
  <c r="N118" i="69" s="1"/>
  <c r="N117" i="69"/>
  <c r="N16" i="69"/>
  <c r="M40" i="69"/>
  <c r="N40" i="69" s="1"/>
  <c r="N43" i="69" s="1"/>
  <c r="M65" i="69"/>
  <c r="N65" i="69" s="1"/>
  <c r="N68" i="69" s="1"/>
  <c r="M141" i="69"/>
  <c r="N141" i="69" s="1"/>
  <c r="N15" i="69"/>
  <c r="N66" i="69"/>
  <c r="N67" i="69"/>
  <c r="N92" i="69"/>
  <c r="M94" i="69" l="1"/>
  <c r="N94" i="69" s="1"/>
  <c r="N18" i="69"/>
  <c r="M19" i="69" s="1"/>
  <c r="M144" i="69"/>
  <c r="N146" i="69" s="1"/>
  <c r="N147" i="69" s="1"/>
  <c r="N96" i="69"/>
  <c r="N97" i="69" s="1"/>
  <c r="M69" i="69"/>
  <c r="M44" i="69"/>
  <c r="M119" i="69"/>
  <c r="N144" i="69" l="1"/>
  <c r="AE16" i="68"/>
  <c r="AJ16" i="68" s="1"/>
  <c r="AE20" i="68"/>
  <c r="AJ20" i="68" s="1"/>
  <c r="N119" i="69"/>
  <c r="N121" i="69"/>
  <c r="N122" i="69" s="1"/>
  <c r="N71" i="69"/>
  <c r="N72" i="69" s="1"/>
  <c r="N69" i="69"/>
  <c r="N19" i="69"/>
  <c r="N21" i="69"/>
  <c r="N22" i="69" s="1"/>
  <c r="N44" i="69"/>
  <c r="N46" i="69"/>
  <c r="N47" i="69" s="1"/>
  <c r="AE12" i="68" l="1"/>
  <c r="AJ12" i="68" s="1"/>
  <c r="AE10" i="68"/>
  <c r="AJ10" i="68" s="1"/>
  <c r="AE18" i="68"/>
  <c r="AJ18" i="68" s="1"/>
  <c r="AE14" i="68"/>
  <c r="AJ14" i="68" s="1"/>
  <c r="AJ90" i="74"/>
  <c r="H10" i="67" s="1"/>
  <c r="AJ43" i="68" l="1"/>
  <c r="AJ44" i="68" s="1"/>
  <c r="AJ45" i="68" s="1"/>
  <c r="AJ46" i="68" s="1"/>
  <c r="AJ47" i="68" s="1"/>
  <c r="H9" i="67" l="1"/>
  <c r="H18" i="67" s="1"/>
  <c r="E11" i="70" l="1"/>
  <c r="E12" i="70" s="1"/>
  <c r="E13" i="70" s="1"/>
  <c r="H19" i="67"/>
  <c r="H20" i="67" s="1"/>
</calcChain>
</file>

<file path=xl/sharedStrings.xml><?xml version="1.0" encoding="utf-8"?>
<sst xmlns="http://schemas.openxmlformats.org/spreadsheetml/2006/main" count="1709" uniqueCount="199">
  <si>
    <t>単位</t>
  </si>
  <si>
    <t>金  額</t>
  </si>
  <si>
    <t>内　　　　　訳　　　　　書</t>
    <rPh sb="0" eb="1">
      <t>ウチ</t>
    </rPh>
    <rPh sb="6" eb="7">
      <t>ヤク</t>
    </rPh>
    <rPh sb="12" eb="13">
      <t>ショ</t>
    </rPh>
    <phoneticPr fontId="4"/>
  </si>
  <si>
    <t>金　額</t>
  </si>
  <si>
    <t>式</t>
    <rPh sb="0" eb="1">
      <t>シキ</t>
    </rPh>
    <phoneticPr fontId="6"/>
  </si>
  <si>
    <t>打合せ協議</t>
    <rPh sb="0" eb="2">
      <t>ウチアワ</t>
    </rPh>
    <rPh sb="3" eb="5">
      <t>キョウギ</t>
    </rPh>
    <phoneticPr fontId="9"/>
  </si>
  <si>
    <t>項 目</t>
    <phoneticPr fontId="4"/>
  </si>
  <si>
    <t>種  別</t>
    <phoneticPr fontId="4"/>
  </si>
  <si>
    <t>細   別</t>
    <phoneticPr fontId="4"/>
  </si>
  <si>
    <t>数 量</t>
    <phoneticPr fontId="4"/>
  </si>
  <si>
    <t>単 価</t>
    <phoneticPr fontId="4"/>
  </si>
  <si>
    <t>摘  要</t>
    <phoneticPr fontId="4"/>
  </si>
  <si>
    <t>業務価格</t>
    <rPh sb="0" eb="2">
      <t>ギョウム</t>
    </rPh>
    <rPh sb="2" eb="4">
      <t>カカク</t>
    </rPh>
    <phoneticPr fontId="4"/>
  </si>
  <si>
    <t>％</t>
    <phoneticPr fontId="4"/>
  </si>
  <si>
    <t>0</t>
    <phoneticPr fontId="9"/>
  </si>
  <si>
    <t>測量業務費内訳表</t>
    <rPh sb="0" eb="1">
      <t>ハカリ</t>
    </rPh>
    <rPh sb="1" eb="2">
      <t>リョウ</t>
    </rPh>
    <rPh sb="2" eb="5">
      <t>ギョウムヒ</t>
    </rPh>
    <rPh sb="5" eb="6">
      <t>ナイ</t>
    </rPh>
    <rPh sb="7" eb="8">
      <t>ヒョウ</t>
    </rPh>
    <phoneticPr fontId="5"/>
  </si>
  <si>
    <t>　</t>
  </si>
  <si>
    <t>費目　工種　種別･規格　積算用要素</t>
    <rPh sb="3" eb="5">
      <t>コウシュ</t>
    </rPh>
    <rPh sb="6" eb="8">
      <t>シュベツ</t>
    </rPh>
    <rPh sb="9" eb="11">
      <t>キカク</t>
    </rPh>
    <rPh sb="12" eb="14">
      <t>セキサン</t>
    </rPh>
    <rPh sb="14" eb="15">
      <t>ヨウ</t>
    </rPh>
    <rPh sb="15" eb="17">
      <t>ヨウソ</t>
    </rPh>
    <phoneticPr fontId="5"/>
  </si>
  <si>
    <t>数量</t>
    <phoneticPr fontId="5"/>
  </si>
  <si>
    <t>単価</t>
    <phoneticPr fontId="5"/>
  </si>
  <si>
    <t>金額</t>
    <phoneticPr fontId="5"/>
  </si>
  <si>
    <t>摘要</t>
    <phoneticPr fontId="5"/>
  </si>
  <si>
    <t>式</t>
    <rPh sb="0" eb="1">
      <t>シキ</t>
    </rPh>
    <phoneticPr fontId="5"/>
  </si>
  <si>
    <t>k㎡</t>
    <phoneticPr fontId="5"/>
  </si>
  <si>
    <t>直接業務費計</t>
    <rPh sb="5" eb="6">
      <t>ケイ</t>
    </rPh>
    <phoneticPr fontId="5"/>
  </si>
  <si>
    <t>旅費交通費</t>
    <rPh sb="0" eb="2">
      <t>リョヒ</t>
    </rPh>
    <rPh sb="2" eb="5">
      <t>コウツウヒ</t>
    </rPh>
    <phoneticPr fontId="5"/>
  </si>
  <si>
    <t>直接測量費</t>
    <rPh sb="2" eb="5">
      <t>ソクリョウヒ</t>
    </rPh>
    <phoneticPr fontId="5"/>
  </si>
  <si>
    <t>諸経費</t>
    <rPh sb="0" eb="3">
      <t>ショケイヒ</t>
    </rPh>
    <phoneticPr fontId="5"/>
  </si>
  <si>
    <t>測量業務価格</t>
    <rPh sb="0" eb="2">
      <t>ソクリョウ</t>
    </rPh>
    <rPh sb="2" eb="4">
      <t>ギョウム</t>
    </rPh>
    <rPh sb="4" eb="6">
      <t>カカク</t>
    </rPh>
    <phoneticPr fontId="5"/>
  </si>
  <si>
    <t>単価表</t>
    <rPh sb="0" eb="3">
      <t>タンカヒョウ</t>
    </rPh>
    <phoneticPr fontId="18"/>
  </si>
  <si>
    <t>k㎡</t>
    <phoneticPr fontId="18"/>
  </si>
  <si>
    <t>当たり</t>
    <phoneticPr fontId="9"/>
  </si>
  <si>
    <t>名称・規格</t>
    <rPh sb="0" eb="2">
      <t>メイショウ</t>
    </rPh>
    <rPh sb="3" eb="5">
      <t>キカク</t>
    </rPh>
    <phoneticPr fontId="18"/>
  </si>
  <si>
    <t>数　量</t>
  </si>
  <si>
    <t>単　価</t>
  </si>
  <si>
    <t>摘　　　　　　　　要</t>
  </si>
  <si>
    <t>測量主任技師</t>
    <rPh sb="0" eb="2">
      <t>ソクリョウ</t>
    </rPh>
    <rPh sb="2" eb="4">
      <t>シュニン</t>
    </rPh>
    <rPh sb="4" eb="6">
      <t>ギシ</t>
    </rPh>
    <phoneticPr fontId="9"/>
  </si>
  <si>
    <t>（内業）</t>
    <rPh sb="1" eb="2">
      <t>ナイ</t>
    </rPh>
    <rPh sb="2" eb="3">
      <t>ギョウ</t>
    </rPh>
    <phoneticPr fontId="9"/>
  </si>
  <si>
    <t>人</t>
  </si>
  <si>
    <t>測量技師</t>
    <rPh sb="0" eb="2">
      <t>ソクリョウ</t>
    </rPh>
    <rPh sb="2" eb="4">
      <t>ギシ</t>
    </rPh>
    <phoneticPr fontId="9"/>
  </si>
  <si>
    <t>03</t>
  </si>
  <si>
    <t>測量技師補</t>
    <rPh sb="0" eb="2">
      <t>ソクリョウ</t>
    </rPh>
    <rPh sb="2" eb="4">
      <t>ギシ</t>
    </rPh>
    <rPh sb="4" eb="5">
      <t>ホ</t>
    </rPh>
    <phoneticPr fontId="9"/>
  </si>
  <si>
    <t>04</t>
  </si>
  <si>
    <t>測量助手</t>
    <rPh sb="0" eb="2">
      <t>ソクリョウ</t>
    </rPh>
    <rPh sb="2" eb="4">
      <t>ジョシュ</t>
    </rPh>
    <phoneticPr fontId="9"/>
  </si>
  <si>
    <t>（外業）</t>
    <rPh sb="1" eb="2">
      <t>ソト</t>
    </rPh>
    <rPh sb="2" eb="3">
      <t>ギョウ</t>
    </rPh>
    <phoneticPr fontId="9"/>
  </si>
  <si>
    <t>06</t>
  </si>
  <si>
    <t>07</t>
  </si>
  <si>
    <t>08</t>
  </si>
  <si>
    <t>機械経費</t>
    <rPh sb="0" eb="2">
      <t>キカイ</t>
    </rPh>
    <rPh sb="2" eb="4">
      <t>ケイヒ</t>
    </rPh>
    <phoneticPr fontId="9"/>
  </si>
  <si>
    <t>％</t>
    <phoneticPr fontId="9"/>
  </si>
  <si>
    <t>通信運搬費</t>
    <rPh sb="0" eb="2">
      <t>ツウシン</t>
    </rPh>
    <rPh sb="2" eb="4">
      <t>ウンパン</t>
    </rPh>
    <rPh sb="4" eb="5">
      <t>ヒ</t>
    </rPh>
    <phoneticPr fontId="9"/>
  </si>
  <si>
    <t>11</t>
  </si>
  <si>
    <t>材料費</t>
    <rPh sb="0" eb="3">
      <t>ザイリョウヒ</t>
    </rPh>
    <phoneticPr fontId="9"/>
  </si>
  <si>
    <t>12</t>
  </si>
  <si>
    <t>精度管理費</t>
    <rPh sb="0" eb="2">
      <t>セイド</t>
    </rPh>
    <rPh sb="2" eb="5">
      <t>カンリヒ</t>
    </rPh>
    <phoneticPr fontId="9"/>
  </si>
  <si>
    <t>13</t>
  </si>
  <si>
    <t>作業量補正</t>
    <rPh sb="0" eb="2">
      <t>サギョウ</t>
    </rPh>
    <rPh sb="2" eb="3">
      <t>リョウ</t>
    </rPh>
    <rPh sb="3" eb="5">
      <t>ホセイ</t>
    </rPh>
    <phoneticPr fontId="9"/>
  </si>
  <si>
    <t>合　計</t>
    <rPh sb="0" eb="1">
      <t>ゴウ</t>
    </rPh>
    <rPh sb="2" eb="3">
      <t>ケイ</t>
    </rPh>
    <phoneticPr fontId="9"/>
  </si>
  <si>
    <t>単位当り</t>
    <rPh sb="0" eb="2">
      <t>タンイ</t>
    </rPh>
    <rPh sb="2" eb="3">
      <t>アタ</t>
    </rPh>
    <phoneticPr fontId="9"/>
  </si>
  <si>
    <t>式</t>
    <rPh sb="0" eb="1">
      <t>シキ</t>
    </rPh>
    <phoneticPr fontId="9"/>
  </si>
  <si>
    <t>km</t>
    <phoneticPr fontId="9"/>
  </si>
  <si>
    <t>k㎡</t>
    <phoneticPr fontId="9"/>
  </si>
  <si>
    <t>業務</t>
    <rPh sb="0" eb="2">
      <t>ギョウム</t>
    </rPh>
    <phoneticPr fontId="18"/>
  </si>
  <si>
    <t>式</t>
    <rPh sb="0" eb="1">
      <t>シキ</t>
    </rPh>
    <phoneticPr fontId="18"/>
  </si>
  <si>
    <t xml:space="preserve"> </t>
    <phoneticPr fontId="4"/>
  </si>
  <si>
    <t>件   名</t>
    <rPh sb="0" eb="5">
      <t>ケンメイ</t>
    </rPh>
    <phoneticPr fontId="4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</si>
  <si>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</si>
  <si>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合計金額</t>
    <rPh sb="0" eb="2">
      <t>ゴウケイ</t>
    </rPh>
    <rPh sb="2" eb="4">
      <t>キンガク</t>
    </rPh>
    <phoneticPr fontId="4"/>
  </si>
  <si>
    <t xml:space="preserve">    ２.納入品目</t>
    <rPh sb="6" eb="8">
      <t>ノウニュウ</t>
    </rPh>
    <rPh sb="8" eb="10">
      <t>ヒンモク</t>
    </rPh>
    <phoneticPr fontId="4"/>
  </si>
  <si>
    <t xml:space="preserve">      ３.業務概要</t>
    <rPh sb="8" eb="10">
      <t>ギョウム</t>
    </rPh>
    <rPh sb="10" eb="12">
      <t>ガイヨウ</t>
    </rPh>
    <phoneticPr fontId="4"/>
  </si>
  <si>
    <t>デジタル基盤情報整備</t>
    <rPh sb="4" eb="6">
      <t>キバン</t>
    </rPh>
    <rPh sb="6" eb="8">
      <t>ジョウホウ</t>
    </rPh>
    <rPh sb="8" eb="10">
      <t>セイビ</t>
    </rPh>
    <phoneticPr fontId="4"/>
  </si>
  <si>
    <t>測量業務費</t>
    <rPh sb="0" eb="2">
      <t>ソクリョウ</t>
    </rPh>
    <rPh sb="2" eb="4">
      <t>ギョウム</t>
    </rPh>
    <rPh sb="4" eb="5">
      <t>ヒ</t>
    </rPh>
    <phoneticPr fontId="5"/>
  </si>
  <si>
    <t>数値図化（1/2500）</t>
    <rPh sb="0" eb="4">
      <t>スウチズカ</t>
    </rPh>
    <phoneticPr fontId="5"/>
  </si>
  <si>
    <t>作業計画</t>
    <phoneticPr fontId="5"/>
  </si>
  <si>
    <t>現地調査</t>
    <phoneticPr fontId="5"/>
  </si>
  <si>
    <t>数値図化</t>
    <rPh sb="0" eb="2">
      <t>スウチ</t>
    </rPh>
    <rPh sb="2" eb="3">
      <t>ズ</t>
    </rPh>
    <rPh sb="3" eb="4">
      <t>カ</t>
    </rPh>
    <phoneticPr fontId="5"/>
  </si>
  <si>
    <t>数値編集</t>
    <rPh sb="0" eb="2">
      <t>スウチ</t>
    </rPh>
    <rPh sb="2" eb="4">
      <t>ヘンシュウ</t>
    </rPh>
    <phoneticPr fontId="5"/>
  </si>
  <si>
    <t>補測編集</t>
    <rPh sb="0" eb="2">
      <t>ホソク</t>
    </rPh>
    <rPh sb="2" eb="4">
      <t>ヘンシュウ</t>
    </rPh>
    <phoneticPr fontId="5"/>
  </si>
  <si>
    <t>数値地形図データファイルの作成</t>
    <rPh sb="0" eb="2">
      <t>スウチ</t>
    </rPh>
    <rPh sb="2" eb="4">
      <t>チケイ</t>
    </rPh>
    <rPh sb="4" eb="5">
      <t>ズ</t>
    </rPh>
    <rPh sb="13" eb="15">
      <t>サクセイ</t>
    </rPh>
    <phoneticPr fontId="5"/>
  </si>
  <si>
    <t>電子成果品作成費</t>
    <rPh sb="0" eb="2">
      <t>デンシ</t>
    </rPh>
    <rPh sb="2" eb="8">
      <t>セイカヒンサクセイヒ</t>
    </rPh>
    <phoneticPr fontId="4"/>
  </si>
  <si>
    <t>直接経費計</t>
    <rPh sb="0" eb="4">
      <t>チョクセツケイヒ</t>
    </rPh>
    <rPh sb="4" eb="5">
      <t>ケイ</t>
    </rPh>
    <phoneticPr fontId="5"/>
  </si>
  <si>
    <t>デジタル基盤情報整備</t>
    <rPh sb="4" eb="8">
      <t>キバンジョウホウ</t>
    </rPh>
    <rPh sb="8" eb="10">
      <t>セイビ</t>
    </rPh>
    <phoneticPr fontId="4"/>
  </si>
  <si>
    <t>システム導入</t>
    <rPh sb="4" eb="6">
      <t>ドウニュウ</t>
    </rPh>
    <phoneticPr fontId="4"/>
  </si>
  <si>
    <t>設計業務費内訳表</t>
    <rPh sb="0" eb="2">
      <t>セッケイ</t>
    </rPh>
    <rPh sb="2" eb="5">
      <t>ギョウムヒ</t>
    </rPh>
    <rPh sb="5" eb="6">
      <t>ナイ</t>
    </rPh>
    <rPh sb="7" eb="8">
      <t>ヒョウ</t>
    </rPh>
    <phoneticPr fontId="5"/>
  </si>
  <si>
    <t>費目　工種　種別・規格　積算要素</t>
    <rPh sb="3" eb="5">
      <t>コウシュ</t>
    </rPh>
    <rPh sb="6" eb="8">
      <t>シュベツ</t>
    </rPh>
    <rPh sb="9" eb="11">
      <t>キカク</t>
    </rPh>
    <rPh sb="12" eb="14">
      <t>セキサン</t>
    </rPh>
    <rPh sb="14" eb="16">
      <t>ヨウソ</t>
    </rPh>
    <phoneticPr fontId="5"/>
  </si>
  <si>
    <t>設計業務費</t>
    <phoneticPr fontId="9"/>
  </si>
  <si>
    <t>計画準備</t>
    <rPh sb="0" eb="2">
      <t>ケイカク</t>
    </rPh>
    <rPh sb="2" eb="4">
      <t>ジュンビ</t>
    </rPh>
    <phoneticPr fontId="9"/>
  </si>
  <si>
    <t>直接人件費計（電子計算機使用料を含む）</t>
    <rPh sb="2" eb="5">
      <t>ジンケンヒ</t>
    </rPh>
    <rPh sb="5" eb="6">
      <t>ケイ</t>
    </rPh>
    <rPh sb="7" eb="9">
      <t>デンシ</t>
    </rPh>
    <rPh sb="9" eb="11">
      <t>ケイサン</t>
    </rPh>
    <rPh sb="11" eb="12">
      <t>キ</t>
    </rPh>
    <rPh sb="12" eb="15">
      <t>シヨウリョウ</t>
    </rPh>
    <rPh sb="16" eb="17">
      <t>フク</t>
    </rPh>
    <phoneticPr fontId="5"/>
  </si>
  <si>
    <t>旅費交通費</t>
    <rPh sb="0" eb="2">
      <t>リョヒ</t>
    </rPh>
    <rPh sb="2" eb="5">
      <t>コウツウヒ</t>
    </rPh>
    <phoneticPr fontId="9"/>
  </si>
  <si>
    <t>ライセンス使用料</t>
    <rPh sb="5" eb="8">
      <t>シヨウリョウ</t>
    </rPh>
    <phoneticPr fontId="9"/>
  </si>
  <si>
    <t>電子成果品作成費</t>
    <rPh sb="0" eb="2">
      <t>デンシ</t>
    </rPh>
    <rPh sb="2" eb="4">
      <t>セイカ</t>
    </rPh>
    <rPh sb="4" eb="5">
      <t>ヒン</t>
    </rPh>
    <rPh sb="5" eb="7">
      <t>サクセイ</t>
    </rPh>
    <rPh sb="7" eb="8">
      <t>ヒ</t>
    </rPh>
    <phoneticPr fontId="9"/>
  </si>
  <si>
    <t>直接経費計</t>
    <rPh sb="0" eb="2">
      <t>チョクセツ</t>
    </rPh>
    <rPh sb="2" eb="4">
      <t>ケイヒ</t>
    </rPh>
    <rPh sb="4" eb="5">
      <t>ケイ</t>
    </rPh>
    <phoneticPr fontId="9"/>
  </si>
  <si>
    <t>直接原価（その他原価を除く）</t>
    <rPh sb="0" eb="2">
      <t>チョクセツ</t>
    </rPh>
    <rPh sb="2" eb="4">
      <t>ゲンカ</t>
    </rPh>
    <rPh sb="7" eb="8">
      <t>タ</t>
    </rPh>
    <rPh sb="8" eb="10">
      <t>ゲンカ</t>
    </rPh>
    <rPh sb="11" eb="12">
      <t>ノゾ</t>
    </rPh>
    <phoneticPr fontId="9"/>
  </si>
  <si>
    <t>その他原価</t>
    <rPh sb="2" eb="3">
      <t>タ</t>
    </rPh>
    <rPh sb="3" eb="5">
      <t>ゲンカ</t>
    </rPh>
    <phoneticPr fontId="5"/>
  </si>
  <si>
    <t>業務原価</t>
    <rPh sb="0" eb="2">
      <t>ギョウム</t>
    </rPh>
    <rPh sb="2" eb="4">
      <t>ゲンカ</t>
    </rPh>
    <phoneticPr fontId="5"/>
  </si>
  <si>
    <t>一般管理費等</t>
    <rPh sb="0" eb="2">
      <t>イッパン</t>
    </rPh>
    <rPh sb="2" eb="5">
      <t>カンリヒ</t>
    </rPh>
    <rPh sb="5" eb="6">
      <t>トウ</t>
    </rPh>
    <phoneticPr fontId="5"/>
  </si>
  <si>
    <t>業務価格</t>
    <rPh sb="0" eb="2">
      <t>ギョウム</t>
    </rPh>
    <rPh sb="2" eb="4">
      <t>カカク</t>
    </rPh>
    <phoneticPr fontId="5"/>
  </si>
  <si>
    <t>旅費交通費</t>
  </si>
  <si>
    <t>電算機使用料等</t>
    <rPh sb="0" eb="3">
      <t>デンサンキ</t>
    </rPh>
    <rPh sb="3" eb="6">
      <t>シヨウリョウ</t>
    </rPh>
    <rPh sb="6" eb="7">
      <t>トウ</t>
    </rPh>
    <phoneticPr fontId="5"/>
  </si>
  <si>
    <t>土砂災害警戒区域設定支援システム使用料</t>
    <rPh sb="0" eb="2">
      <t>ドシャ</t>
    </rPh>
    <rPh sb="2" eb="4">
      <t>サイガイ</t>
    </rPh>
    <rPh sb="4" eb="6">
      <t>ケイカイ</t>
    </rPh>
    <rPh sb="6" eb="8">
      <t>クイキ</t>
    </rPh>
    <rPh sb="8" eb="10">
      <t>セッテイ</t>
    </rPh>
    <rPh sb="10" eb="12">
      <t>シエン</t>
    </rPh>
    <rPh sb="16" eb="19">
      <t>シヨウリョウ</t>
    </rPh>
    <phoneticPr fontId="9"/>
  </si>
  <si>
    <t>印刷費</t>
    <rPh sb="0" eb="3">
      <t>インサツヒ</t>
    </rPh>
    <phoneticPr fontId="5"/>
  </si>
  <si>
    <t>区域調書印刷費</t>
    <rPh sb="0" eb="2">
      <t>クイキ</t>
    </rPh>
    <rPh sb="2" eb="4">
      <t>チョウショ</t>
    </rPh>
    <rPh sb="4" eb="7">
      <t>インサツヒ</t>
    </rPh>
    <phoneticPr fontId="9"/>
  </si>
  <si>
    <t>内業</t>
    <rPh sb="0" eb="1">
      <t>ナイ</t>
    </rPh>
    <rPh sb="1" eb="2">
      <t>ギョウ</t>
    </rPh>
    <phoneticPr fontId="18"/>
  </si>
  <si>
    <t>主任技師</t>
    <phoneticPr fontId="9"/>
  </si>
  <si>
    <t>技師Ａ</t>
    <rPh sb="0" eb="2">
      <t>ギシ</t>
    </rPh>
    <phoneticPr fontId="9"/>
  </si>
  <si>
    <t>技師Ｂ</t>
    <rPh sb="0" eb="2">
      <t>ギシ</t>
    </rPh>
    <phoneticPr fontId="9"/>
  </si>
  <si>
    <t>技師Ｃ</t>
    <rPh sb="0" eb="2">
      <t>ギシ</t>
    </rPh>
    <phoneticPr fontId="9"/>
  </si>
  <si>
    <t>技術員</t>
    <rPh sb="0" eb="3">
      <t>ギジュツイン</t>
    </rPh>
    <phoneticPr fontId="9"/>
  </si>
  <si>
    <t>外業</t>
    <rPh sb="0" eb="1">
      <t>ガイ</t>
    </rPh>
    <rPh sb="1" eb="2">
      <t>ギョウ</t>
    </rPh>
    <phoneticPr fontId="9"/>
  </si>
  <si>
    <t>計</t>
    <rPh sb="0" eb="1">
      <t>ケイ</t>
    </rPh>
    <phoneticPr fontId="9"/>
  </si>
  <si>
    <t>単位当たり</t>
    <rPh sb="0" eb="2">
      <t>タンイ</t>
    </rPh>
    <rPh sb="2" eb="3">
      <t>ア</t>
    </rPh>
    <phoneticPr fontId="18"/>
  </si>
  <si>
    <t>デジタル基盤情報整備</t>
    <rPh sb="4" eb="6">
      <t>キバン</t>
    </rPh>
    <rPh sb="6" eb="8">
      <t>ジョウホウ</t>
    </rPh>
    <rPh sb="8" eb="10">
      <t>セイビ</t>
    </rPh>
    <phoneticPr fontId="5"/>
  </si>
  <si>
    <t>資料収集整理</t>
    <rPh sb="0" eb="6">
      <t>シリョウシュウシュウセイリ</t>
    </rPh>
    <phoneticPr fontId="9"/>
  </si>
  <si>
    <t>統合型GISデータセットアップ</t>
    <rPh sb="0" eb="3">
      <t>トウゴウガタ</t>
    </rPh>
    <phoneticPr fontId="9"/>
  </si>
  <si>
    <t>成果品とりまとめ</t>
    <rPh sb="0" eb="3">
      <t>セイカヒン</t>
    </rPh>
    <phoneticPr fontId="9"/>
  </si>
  <si>
    <t>業務共通項目</t>
    <rPh sb="0" eb="2">
      <t>ギョウム</t>
    </rPh>
    <rPh sb="2" eb="4">
      <t>キョウツウ</t>
    </rPh>
    <rPh sb="4" eb="6">
      <t>コウモク</t>
    </rPh>
    <phoneticPr fontId="5"/>
  </si>
  <si>
    <t>業務共通項目</t>
    <rPh sb="0" eb="2">
      <t>ギョウム</t>
    </rPh>
    <rPh sb="2" eb="4">
      <t>キョウツウ</t>
    </rPh>
    <rPh sb="4" eb="6">
      <t>コウモク</t>
    </rPh>
    <phoneticPr fontId="4"/>
  </si>
  <si>
    <t>計</t>
    <phoneticPr fontId="4"/>
  </si>
  <si>
    <t>消費税相当額</t>
    <phoneticPr fontId="4"/>
  </si>
  <si>
    <t>合計</t>
    <rPh sb="0" eb="2">
      <t>ゴウケイ</t>
    </rPh>
    <phoneticPr fontId="4"/>
  </si>
  <si>
    <t>道路情報データ整備</t>
    <rPh sb="0" eb="2">
      <t>ドウロ</t>
    </rPh>
    <rPh sb="2" eb="4">
      <t>ジョウホウ</t>
    </rPh>
    <rPh sb="7" eb="9">
      <t>セイビ</t>
    </rPh>
    <phoneticPr fontId="9"/>
  </si>
  <si>
    <t>道路台帳データ作成</t>
    <rPh sb="0" eb="2">
      <t>ドウロ</t>
    </rPh>
    <rPh sb="2" eb="4">
      <t>ダイチョウ</t>
    </rPh>
    <rPh sb="7" eb="9">
      <t>サクセイ</t>
    </rPh>
    <phoneticPr fontId="9"/>
  </si>
  <si>
    <t>道路台帳図（既成図スキャニング及びファイリング）</t>
    <rPh sb="0" eb="2">
      <t>ドウロ</t>
    </rPh>
    <rPh sb="2" eb="4">
      <t>ダイチョウ</t>
    </rPh>
    <rPh sb="4" eb="5">
      <t>ズ</t>
    </rPh>
    <rPh sb="15" eb="16">
      <t>オヨ</t>
    </rPh>
    <phoneticPr fontId="9"/>
  </si>
  <si>
    <t>道路台帳調書（既成調書スキャニング及びファイリング）</t>
    <rPh sb="0" eb="2">
      <t>ドウロ</t>
    </rPh>
    <rPh sb="2" eb="4">
      <t>ダイチョウ</t>
    </rPh>
    <rPh sb="4" eb="6">
      <t>チョウショ</t>
    </rPh>
    <rPh sb="9" eb="11">
      <t>チョウショ</t>
    </rPh>
    <rPh sb="17" eb="18">
      <t>オヨ</t>
    </rPh>
    <phoneticPr fontId="9"/>
  </si>
  <si>
    <t>道路中心線データ更新</t>
    <rPh sb="0" eb="2">
      <t>ドウロ</t>
    </rPh>
    <rPh sb="2" eb="5">
      <t>チュウシンセン</t>
    </rPh>
    <rPh sb="8" eb="10">
      <t>コウシン</t>
    </rPh>
    <phoneticPr fontId="9"/>
  </si>
  <si>
    <t>橋梁・トンネル管理データ作成</t>
    <rPh sb="0" eb="2">
      <t>キョウリョウ</t>
    </rPh>
    <rPh sb="7" eb="9">
      <t>カンリ</t>
    </rPh>
    <rPh sb="12" eb="14">
      <t>サクセイ</t>
    </rPh>
    <phoneticPr fontId="9"/>
  </si>
  <si>
    <t>橋梁・トンネル管理レイヤー</t>
    <phoneticPr fontId="9"/>
  </si>
  <si>
    <t>防犯灯レイヤー</t>
    <rPh sb="0" eb="3">
      <t>ボウハントウ</t>
    </rPh>
    <phoneticPr fontId="9"/>
  </si>
  <si>
    <t>道路パトロールレイヤー作成</t>
    <rPh sb="11" eb="13">
      <t>サクセイ</t>
    </rPh>
    <phoneticPr fontId="9"/>
  </si>
  <si>
    <t>防災情報データ整備</t>
    <rPh sb="0" eb="2">
      <t>ボウサイ</t>
    </rPh>
    <rPh sb="2" eb="4">
      <t>ジョウホウ</t>
    </rPh>
    <rPh sb="7" eb="9">
      <t>セイビ</t>
    </rPh>
    <phoneticPr fontId="9"/>
  </si>
  <si>
    <t>防災ハザードマップデータ作成</t>
    <rPh sb="0" eb="2">
      <t>ボウサイ</t>
    </rPh>
    <rPh sb="12" eb="14">
      <t>サクセイ</t>
    </rPh>
    <phoneticPr fontId="9"/>
  </si>
  <si>
    <t>避難場所等データ作成</t>
    <rPh sb="0" eb="2">
      <t>ヒナン</t>
    </rPh>
    <rPh sb="2" eb="4">
      <t>バショ</t>
    </rPh>
    <rPh sb="4" eb="5">
      <t>トウ</t>
    </rPh>
    <rPh sb="8" eb="10">
      <t>サクセイ</t>
    </rPh>
    <phoneticPr fontId="9"/>
  </si>
  <si>
    <t>土砂・ため池レイヤー</t>
    <rPh sb="0" eb="2">
      <t>ドシャ</t>
    </rPh>
    <rPh sb="5" eb="6">
      <t>イケ</t>
    </rPh>
    <phoneticPr fontId="9"/>
  </si>
  <si>
    <t>避難場所等レイヤー</t>
    <rPh sb="0" eb="2">
      <t>ヒナン</t>
    </rPh>
    <rPh sb="2" eb="4">
      <t>バショ</t>
    </rPh>
    <rPh sb="4" eb="5">
      <t>トウ</t>
    </rPh>
    <phoneticPr fontId="9"/>
  </si>
  <si>
    <t>消火栓及び防火水槽データ作成</t>
    <rPh sb="0" eb="3">
      <t>ショウカセン</t>
    </rPh>
    <rPh sb="3" eb="4">
      <t>オヨ</t>
    </rPh>
    <rPh sb="5" eb="7">
      <t>ボウカ</t>
    </rPh>
    <rPh sb="7" eb="9">
      <t>スイソウ</t>
    </rPh>
    <rPh sb="12" eb="14">
      <t>サクセイ</t>
    </rPh>
    <phoneticPr fontId="9"/>
  </si>
  <si>
    <t>消火栓及び防火水槽レイヤー</t>
    <rPh sb="0" eb="3">
      <t>ショウカセン</t>
    </rPh>
    <rPh sb="3" eb="4">
      <t>オヨ</t>
    </rPh>
    <rPh sb="5" eb="7">
      <t>ボウカ</t>
    </rPh>
    <rPh sb="7" eb="9">
      <t>スイソウ</t>
    </rPh>
    <phoneticPr fontId="9"/>
  </si>
  <si>
    <t>農地情報データ整備</t>
    <rPh sb="0" eb="2">
      <t>ノウチ</t>
    </rPh>
    <rPh sb="2" eb="4">
      <t>ジョウホウ</t>
    </rPh>
    <rPh sb="7" eb="9">
      <t>セイビ</t>
    </rPh>
    <phoneticPr fontId="9"/>
  </si>
  <si>
    <t>遊休農地管理データ作成</t>
    <rPh sb="0" eb="4">
      <t>ユウキュウノウチ</t>
    </rPh>
    <rPh sb="4" eb="6">
      <t>カンリ</t>
    </rPh>
    <rPh sb="9" eb="11">
      <t>サクセイ</t>
    </rPh>
    <phoneticPr fontId="9"/>
  </si>
  <si>
    <t>遊休農地管理レイヤー</t>
    <phoneticPr fontId="9"/>
  </si>
  <si>
    <t>人・農地プラン管理データ作成</t>
    <rPh sb="0" eb="1">
      <t>ヒト</t>
    </rPh>
    <rPh sb="2" eb="4">
      <t>ノウチ</t>
    </rPh>
    <rPh sb="7" eb="9">
      <t>カンリ</t>
    </rPh>
    <rPh sb="12" eb="14">
      <t>サクセイ</t>
    </rPh>
    <phoneticPr fontId="9"/>
  </si>
  <si>
    <t>人・農地プラン管理レイヤー</t>
    <rPh sb="0" eb="1">
      <t>ヒト</t>
    </rPh>
    <rPh sb="2" eb="4">
      <t>ノウチ</t>
    </rPh>
    <rPh sb="7" eb="9">
      <t>カンリ</t>
    </rPh>
    <phoneticPr fontId="9"/>
  </si>
  <si>
    <t>課税情報更新用レイヤー整備</t>
    <rPh sb="0" eb="2">
      <t>カゼイ</t>
    </rPh>
    <rPh sb="2" eb="4">
      <t>ジョウホウ</t>
    </rPh>
    <rPh sb="4" eb="7">
      <t>コウシンヨウ</t>
    </rPh>
    <rPh sb="11" eb="13">
      <t>セイビ</t>
    </rPh>
    <phoneticPr fontId="9"/>
  </si>
  <si>
    <t>　</t>
    <phoneticPr fontId="4"/>
  </si>
  <si>
    <t>現地調査用家屋図マップ作成</t>
    <rPh sb="0" eb="2">
      <t>ゲンチ</t>
    </rPh>
    <rPh sb="2" eb="4">
      <t>チョウサ</t>
    </rPh>
    <rPh sb="4" eb="5">
      <t>ヨウ</t>
    </rPh>
    <rPh sb="5" eb="7">
      <t>カオク</t>
    </rPh>
    <rPh sb="7" eb="8">
      <t>ズ</t>
    </rPh>
    <rPh sb="11" eb="13">
      <t>サクセイ</t>
    </rPh>
    <phoneticPr fontId="9"/>
  </si>
  <si>
    <t>現地調査用レイヤー及び印刷用レイアウト作成</t>
    <rPh sb="0" eb="5">
      <t>ゲンチチョウサヨウ</t>
    </rPh>
    <rPh sb="9" eb="10">
      <t>オヨ</t>
    </rPh>
    <rPh sb="11" eb="14">
      <t>インサツヨウ</t>
    </rPh>
    <rPh sb="19" eb="21">
      <t>サクセイ</t>
    </rPh>
    <phoneticPr fontId="4"/>
  </si>
  <si>
    <t>防犯灯管理データ作成</t>
    <rPh sb="0" eb="3">
      <t>ボウハントウ</t>
    </rPh>
    <rPh sb="3" eb="5">
      <t>カンリ</t>
    </rPh>
    <rPh sb="8" eb="10">
      <t>サクセイ</t>
    </rPh>
    <phoneticPr fontId="9"/>
  </si>
  <si>
    <t>システム導入</t>
    <rPh sb="4" eb="6">
      <t>ドウニュウ</t>
    </rPh>
    <phoneticPr fontId="5"/>
  </si>
  <si>
    <t>住民向け公開型GIS導入</t>
    <rPh sb="0" eb="3">
      <t>ジュウミンム</t>
    </rPh>
    <rPh sb="4" eb="7">
      <t>コウカイガタ</t>
    </rPh>
    <rPh sb="10" eb="12">
      <t>ドウニュウ</t>
    </rPh>
    <phoneticPr fontId="9"/>
  </si>
  <si>
    <t>システム搭載設計</t>
    <rPh sb="4" eb="6">
      <t>トウサイ</t>
    </rPh>
    <rPh sb="6" eb="8">
      <t>セッケイ</t>
    </rPh>
    <phoneticPr fontId="9"/>
  </si>
  <si>
    <t>構築</t>
    <rPh sb="0" eb="2">
      <t>コウチク</t>
    </rPh>
    <phoneticPr fontId="9"/>
  </si>
  <si>
    <t>各機能・デザイン及びサイト構築</t>
    <rPh sb="0" eb="1">
      <t>カク</t>
    </rPh>
    <rPh sb="1" eb="3">
      <t>キノウ</t>
    </rPh>
    <rPh sb="8" eb="9">
      <t>オヨ</t>
    </rPh>
    <rPh sb="13" eb="15">
      <t>コウチク</t>
    </rPh>
    <phoneticPr fontId="9"/>
  </si>
  <si>
    <t>結合試験・総合試験</t>
    <rPh sb="0" eb="2">
      <t>ケツゴウ</t>
    </rPh>
    <rPh sb="2" eb="4">
      <t>シケン</t>
    </rPh>
    <rPh sb="5" eb="7">
      <t>ソウゴウ</t>
    </rPh>
    <rPh sb="7" eb="9">
      <t>シケン</t>
    </rPh>
    <phoneticPr fontId="9"/>
  </si>
  <si>
    <t>機能・総合テスト</t>
    <phoneticPr fontId="9"/>
  </si>
  <si>
    <t>テストサイト構築</t>
    <rPh sb="6" eb="8">
      <t>コウチク</t>
    </rPh>
    <phoneticPr fontId="9"/>
  </si>
  <si>
    <t>テスト用公開サイト等構築</t>
    <rPh sb="3" eb="4">
      <t>ヨウ</t>
    </rPh>
    <rPh sb="4" eb="6">
      <t>コウカイ</t>
    </rPh>
    <rPh sb="9" eb="10">
      <t>ナド</t>
    </rPh>
    <rPh sb="10" eb="12">
      <t>コウチク</t>
    </rPh>
    <phoneticPr fontId="9"/>
  </si>
  <si>
    <t>データセットアップ</t>
    <phoneticPr fontId="9"/>
  </si>
  <si>
    <t>レイヤ搭載</t>
    <rPh sb="3" eb="5">
      <t>トウサイ</t>
    </rPh>
    <phoneticPr fontId="9"/>
  </si>
  <si>
    <t>背景図等設定</t>
    <rPh sb="0" eb="2">
      <t>ハイケイ</t>
    </rPh>
    <rPh sb="2" eb="3">
      <t>ズ</t>
    </rPh>
    <rPh sb="3" eb="4">
      <t>トウ</t>
    </rPh>
    <rPh sb="4" eb="6">
      <t>セッテイ</t>
    </rPh>
    <phoneticPr fontId="9"/>
  </si>
  <si>
    <t>都市計画調整</t>
    <rPh sb="0" eb="2">
      <t>トシ</t>
    </rPh>
    <rPh sb="2" eb="4">
      <t>ケイカク</t>
    </rPh>
    <rPh sb="4" eb="6">
      <t>チョウセイ</t>
    </rPh>
    <phoneticPr fontId="4"/>
  </si>
  <si>
    <t>システム調整</t>
    <rPh sb="4" eb="6">
      <t>チョウセイ</t>
    </rPh>
    <phoneticPr fontId="9"/>
  </si>
  <si>
    <t>システム・設定等調整</t>
    <phoneticPr fontId="9"/>
  </si>
  <si>
    <t>本サイト構築</t>
    <rPh sb="0" eb="1">
      <t>ホン</t>
    </rPh>
    <rPh sb="4" eb="6">
      <t>コウチク</t>
    </rPh>
    <phoneticPr fontId="9"/>
  </si>
  <si>
    <t>本番用公開サイト等構築</t>
    <rPh sb="0" eb="2">
      <t>ホンバン</t>
    </rPh>
    <rPh sb="2" eb="3">
      <t>ヨウ</t>
    </rPh>
    <rPh sb="3" eb="5">
      <t>コウカイ</t>
    </rPh>
    <rPh sb="8" eb="9">
      <t>ナド</t>
    </rPh>
    <rPh sb="9" eb="11">
      <t>コウチク</t>
    </rPh>
    <phoneticPr fontId="9"/>
  </si>
  <si>
    <t>初期設定</t>
    <rPh sb="0" eb="4">
      <t>ショキセッテイ</t>
    </rPh>
    <phoneticPr fontId="9"/>
  </si>
  <si>
    <t>レイヤー、マップ設定</t>
    <rPh sb="8" eb="10">
      <t>セッテイ</t>
    </rPh>
    <phoneticPr fontId="9"/>
  </si>
  <si>
    <t>入力用フォーム設定</t>
    <rPh sb="0" eb="2">
      <t>ニュウリョク</t>
    </rPh>
    <rPh sb="2" eb="3">
      <t>ヨウ</t>
    </rPh>
    <rPh sb="7" eb="9">
      <t>セッテイ</t>
    </rPh>
    <phoneticPr fontId="9"/>
  </si>
  <si>
    <t>入力用フォーム設定</t>
    <rPh sb="0" eb="2">
      <t>ニュウリョク</t>
    </rPh>
    <rPh sb="2" eb="3">
      <t>ヨウ</t>
    </rPh>
    <rPh sb="7" eb="9">
      <t>セッテイ</t>
    </rPh>
    <phoneticPr fontId="4"/>
  </si>
  <si>
    <t>動作検証</t>
    <rPh sb="0" eb="4">
      <t>ドウサケンショウ</t>
    </rPh>
    <phoneticPr fontId="9"/>
  </si>
  <si>
    <t>動作検証</t>
    <phoneticPr fontId="9"/>
  </si>
  <si>
    <t>都市計画情報データ整備</t>
    <rPh sb="0" eb="4">
      <t>トシケイカク</t>
    </rPh>
    <rPh sb="4" eb="6">
      <t>ジョウホウ</t>
    </rPh>
    <rPh sb="9" eb="11">
      <t>セイビ</t>
    </rPh>
    <phoneticPr fontId="9"/>
  </si>
  <si>
    <t>用途地域データ作成</t>
    <rPh sb="0" eb="2">
      <t>ヨウト</t>
    </rPh>
    <rPh sb="2" eb="4">
      <t>チイキ</t>
    </rPh>
    <rPh sb="7" eb="9">
      <t>サクセイ</t>
    </rPh>
    <phoneticPr fontId="9"/>
  </si>
  <si>
    <t>用途地域レイヤー</t>
    <rPh sb="0" eb="4">
      <t>ヨウトチイキ</t>
    </rPh>
    <phoneticPr fontId="9"/>
  </si>
  <si>
    <t>（初回・中間4回・納品　計6回）</t>
    <rPh sb="1" eb="3">
      <t>ショカイ</t>
    </rPh>
    <rPh sb="4" eb="6">
      <t>チュウカン</t>
    </rPh>
    <rPh sb="7" eb="8">
      <t>カイ</t>
    </rPh>
    <rPh sb="9" eb="11">
      <t>ノウヒン</t>
    </rPh>
    <rPh sb="12" eb="13">
      <t>ケイ</t>
    </rPh>
    <rPh sb="14" eb="15">
      <t>カイ</t>
    </rPh>
    <phoneticPr fontId="4"/>
  </si>
  <si>
    <t>往復</t>
    <rPh sb="0" eb="2">
      <t>オウフク</t>
    </rPh>
    <phoneticPr fontId="9"/>
  </si>
  <si>
    <t>業務共通作業</t>
    <rPh sb="0" eb="2">
      <t>ギョウム</t>
    </rPh>
    <rPh sb="2" eb="4">
      <t>キョウツウ</t>
    </rPh>
    <rPh sb="4" eb="6">
      <t>サギョウ</t>
    </rPh>
    <phoneticPr fontId="4"/>
  </si>
  <si>
    <t>・都市計画図新規図化（1/2500）６図郭：18㎢</t>
    <rPh sb="1" eb="3">
      <t>トシ</t>
    </rPh>
    <rPh sb="3" eb="5">
      <t>ケイカク</t>
    </rPh>
    <rPh sb="5" eb="6">
      <t>ズ</t>
    </rPh>
    <rPh sb="6" eb="10">
      <t>シンキズカ</t>
    </rPh>
    <rPh sb="19" eb="21">
      <t>ズカク</t>
    </rPh>
    <phoneticPr fontId="4"/>
  </si>
  <si>
    <t>・デジタル基盤情報整備</t>
    <rPh sb="5" eb="7">
      <t>キバン</t>
    </rPh>
    <rPh sb="7" eb="9">
      <t>ジョウホウ</t>
    </rPh>
    <rPh sb="9" eb="11">
      <t>セイビ</t>
    </rPh>
    <phoneticPr fontId="4"/>
  </si>
  <si>
    <t>式</t>
    <phoneticPr fontId="18"/>
  </si>
  <si>
    <t>01</t>
    <phoneticPr fontId="9"/>
  </si>
  <si>
    <t>02</t>
    <phoneticPr fontId="9"/>
  </si>
  <si>
    <t>05</t>
    <phoneticPr fontId="9"/>
  </si>
  <si>
    <t>09</t>
    <phoneticPr fontId="9"/>
  </si>
  <si>
    <t>10</t>
    <phoneticPr fontId="9"/>
  </si>
  <si>
    <t>災害時パトロールレイヤー作成</t>
    <rPh sb="0" eb="3">
      <t>サイガイジ</t>
    </rPh>
    <rPh sb="12" eb="14">
      <t>サクセイ</t>
    </rPh>
    <phoneticPr fontId="9"/>
  </si>
  <si>
    <t>災害時現地調査用レイヤー</t>
    <rPh sb="0" eb="3">
      <t>サイガイジ</t>
    </rPh>
    <rPh sb="3" eb="8">
      <t>ゲンチチョウサヨウ</t>
    </rPh>
    <phoneticPr fontId="4"/>
  </si>
  <si>
    <t>道路現地調査用レイヤー</t>
    <rPh sb="0" eb="2">
      <t>ドウロ</t>
    </rPh>
    <rPh sb="2" eb="7">
      <t>ゲンチチョウサヨウ</t>
    </rPh>
    <phoneticPr fontId="4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</si>
  <si>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4"/>
  </si>
  <si>
    <t>金額</t>
    <rPh sb="0" eb="2">
      <t>キンガク</t>
    </rPh>
    <phoneticPr fontId="4"/>
  </si>
  <si>
    <t xml:space="preserve">    　１.条件</t>
    <rPh sb="7" eb="9">
      <t>ジョウケン</t>
    </rPh>
    <phoneticPr fontId="4"/>
  </si>
  <si>
    <t>「地域連携型のまちづくり」を実現する公開型GISクラウドサービス導入業務</t>
    <rPh sb="34" eb="36">
      <t>ギョウム</t>
    </rPh>
    <phoneticPr fontId="4"/>
  </si>
  <si>
    <t>数値図化（1/2500）</t>
    <rPh sb="0" eb="4">
      <t>スウチズカ</t>
    </rPh>
    <phoneticPr fontId="4"/>
  </si>
  <si>
    <t>住民向け公開型GIS及び現地調査システム導入</t>
    <rPh sb="10" eb="11">
      <t>オヨ</t>
    </rPh>
    <rPh sb="12" eb="16">
      <t>ゲンチチョウサ</t>
    </rPh>
    <phoneticPr fontId="4"/>
  </si>
  <si>
    <t>現地調査システム導入</t>
    <rPh sb="8" eb="10">
      <t>ドウニュウ</t>
    </rPh>
    <phoneticPr fontId="9"/>
  </si>
  <si>
    <t>公開型GIS構築業務委託</t>
    <rPh sb="0" eb="3">
      <t>コウカイガタ</t>
    </rPh>
    <rPh sb="6" eb="8">
      <t>コウチク</t>
    </rPh>
    <rPh sb="8" eb="10">
      <t>ギョウム</t>
    </rPh>
    <rPh sb="10" eb="12">
      <t>イタク</t>
    </rPh>
    <phoneticPr fontId="4"/>
  </si>
  <si>
    <t>・住民向け公開型GIS及び現地調査システム導入</t>
    <rPh sb="1" eb="3">
      <t>ジュウミン</t>
    </rPh>
    <rPh sb="3" eb="4">
      <t>ム</t>
    </rPh>
    <rPh sb="5" eb="7">
      <t>コウカイ</t>
    </rPh>
    <rPh sb="7" eb="8">
      <t>ガタ</t>
    </rPh>
    <rPh sb="11" eb="12">
      <t>オヨ</t>
    </rPh>
    <rPh sb="13" eb="15">
      <t>ゲンチ</t>
    </rPh>
    <rPh sb="15" eb="17">
      <t>チョウサ</t>
    </rPh>
    <rPh sb="21" eb="23">
      <t>ドウニュウ</t>
    </rPh>
    <phoneticPr fontId="4"/>
  </si>
  <si>
    <r>
      <rPr>
        <sz val="10"/>
        <color rgb="FFFF0000"/>
        <rFont val="ＭＳ 明朝"/>
        <family val="1"/>
        <charset val="128"/>
      </rPr>
      <t>●●</t>
    </r>
    <r>
      <rPr>
        <sz val="10"/>
        <rFont val="ＭＳ 明朝"/>
        <family val="1"/>
        <charset val="128"/>
      </rPr>
      <t>駅－七戸十和田駅</t>
    </r>
    <rPh sb="2" eb="3">
      <t>エキ</t>
    </rPh>
    <rPh sb="4" eb="6">
      <t>シチノヘ</t>
    </rPh>
    <rPh sb="6" eb="9">
      <t>トワダ</t>
    </rPh>
    <rPh sb="9" eb="10">
      <t>エキ</t>
    </rPh>
    <phoneticPr fontId="9"/>
  </si>
  <si>
    <t>旅費交通費</t>
    <phoneticPr fontId="4"/>
  </si>
  <si>
    <t>内 訳 書</t>
    <rPh sb="0" eb="1">
      <t>ウチ</t>
    </rPh>
    <rPh sb="2" eb="3">
      <t>ワケ</t>
    </rPh>
    <rPh sb="4" eb="5">
      <t>ショ</t>
    </rPh>
    <phoneticPr fontId="4"/>
  </si>
  <si>
    <t>様式5-2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</si>
</sst>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43" formatCode="_ * #,##0.00_ ;_ * \-#,##0.00_ ;_ * &quot;-&quot;??_ ;_ @_ "/>
    <numFmt numFmtId="176" formatCode="#,##0.0;[Red]\-#,##0.0"/>
    <numFmt numFmtId="177" formatCode="0_);[Red]\(0\)"/>
    <numFmt numFmtId="178" formatCode="#,##0_ ;[Red]\-#,##0\ "/>
    <numFmt numFmtId="179" formatCode="&quot;直接測量費の　　　　　　　　　　　&quot;0.0%"/>
    <numFmt numFmtId="180" formatCode="0.0%"/>
    <numFmt numFmtId="181" formatCode="0.00_);[Red]\(0.00\)"/>
    <numFmt numFmtId="182" formatCode="0.0_);[Red]\(0.0\)"/>
    <numFmt numFmtId="183" formatCode="&quot;明細書第&quot;0&quot;号&quot;"/>
    <numFmt numFmtId="184" formatCode="&quot;第&quot;0\-000&quot;号表&quot;"/>
    <numFmt numFmtId="185" formatCode="&quot;(&quot;* #,##0&quot;)&quot;;[Red]&quot;(&quot;* \-#,##0&quot;)&quot;"/>
    <numFmt numFmtId="186" formatCode="#,##0.000;[Red]\-#,##0.000"/>
    <numFmt numFmtId="187" formatCode="#,##0.0000;[Red]\-#,##0.0000"/>
    <numFmt numFmtId="188" formatCode="#,##0.00000;[Red]\-#,##0.00000"/>
    <numFmt numFmtId="189" formatCode="&quot;第&quot;0\-000&quot;号&quot;"/>
    <numFmt numFmtId="190" formatCode="\ @"/>
    <numFmt numFmtId="191" formatCode="#,##0.00\ "/>
    <numFmt numFmtId="192" formatCode="#,##0\ ;\-#,##0\ "/>
    <numFmt numFmtId="193" formatCode="\(&quot;人件費等＋機械経費)×&quot;0.00"/>
    <numFmt numFmtId="194" formatCode="#,##0.0\ "/>
    <numFmt numFmtId="195" formatCode="#,##0.00\ ;\-#,##0.00\ "/>
    <numFmt numFmtId="196" formatCode="#,##0.000\ ;\-#,##0.000\ "/>
    <numFmt numFmtId="197" formatCode="@&quot;   様&quot;"/>
    <numFmt numFmtId="198" formatCode="&quot;¥&quot;#,##0&quot;・&quot;\-"/>
    <numFmt numFmtId="199" formatCode="&quot;¥&quot;#,##0\ &quot;.-&quot;"/>
    <numFmt numFmtId="200" formatCode="&quot;第&quot;0000&quot;号&quot;"/>
    <numFmt numFmtId="201" formatCode="0.0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6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HG正楷書体-PRO"/>
      <family val="4"/>
      <charset val="128"/>
    </font>
    <font>
      <sz val="14"/>
      <name val="Century"/>
      <family val="1"/>
    </font>
    <font>
      <sz val="2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u/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5" fillId="0" borderId="0" applyFill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6" fontId="5" fillId="0" borderId="0" applyFill="0">
      <alignment vertical="center"/>
    </xf>
    <xf numFmtId="38" fontId="7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>
      <alignment vertical="center"/>
    </xf>
    <xf numFmtId="9" fontId="3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5" fillId="0" borderId="0"/>
  </cellStyleXfs>
  <cellXfs count="498">
    <xf numFmtId="0" fontId="0" fillId="0" borderId="0" xfId="0"/>
    <xf numFmtId="0" fontId="10" fillId="0" borderId="0" xfId="12" applyFont="1"/>
    <xf numFmtId="0" fontId="10" fillId="0" borderId="0" xfId="12" quotePrefix="1" applyFont="1"/>
    <xf numFmtId="0" fontId="11" fillId="0" borderId="0" xfId="12" applyFont="1"/>
    <xf numFmtId="0" fontId="13" fillId="0" borderId="0" xfId="12" applyFont="1"/>
    <xf numFmtId="0" fontId="5" fillId="0" borderId="0" xfId="12"/>
    <xf numFmtId="0" fontId="10" fillId="0" borderId="45" xfId="12" applyFont="1" applyBorder="1"/>
    <xf numFmtId="49" fontId="10" fillId="0" borderId="38" xfId="12" applyNumberFormat="1" applyFont="1" applyBorder="1" applyAlignment="1" applyProtection="1">
      <alignment shrinkToFit="1"/>
      <protection locked="0"/>
    </xf>
    <xf numFmtId="49" fontId="10" fillId="0" borderId="22" xfId="12" applyNumberFormat="1" applyFont="1" applyBorder="1" applyAlignment="1" applyProtection="1">
      <alignment shrinkToFit="1"/>
      <protection locked="0"/>
    </xf>
    <xf numFmtId="0" fontId="10" fillId="0" borderId="22" xfId="12" applyFont="1" applyBorder="1" applyAlignment="1" applyProtection="1">
      <alignment shrinkToFit="1"/>
      <protection locked="0"/>
    </xf>
    <xf numFmtId="0" fontId="10" fillId="0" borderId="46" xfId="12" applyFont="1" applyBorder="1"/>
    <xf numFmtId="0" fontId="10" fillId="0" borderId="47" xfId="12" applyFont="1" applyBorder="1"/>
    <xf numFmtId="49" fontId="10" fillId="0" borderId="16" xfId="12" applyNumberFormat="1" applyFont="1" applyBorder="1" applyAlignment="1" applyProtection="1">
      <alignment shrinkToFit="1"/>
      <protection locked="0"/>
    </xf>
    <xf numFmtId="49" fontId="10" fillId="0" borderId="34" xfId="12" applyNumberFormat="1" applyFont="1" applyBorder="1" applyAlignment="1" applyProtection="1">
      <alignment shrinkToFit="1"/>
      <protection locked="0"/>
    </xf>
    <xf numFmtId="49" fontId="10" fillId="0" borderId="0" xfId="12" applyNumberFormat="1" applyFont="1" applyAlignment="1" applyProtection="1">
      <alignment shrinkToFit="1"/>
      <protection locked="0"/>
    </xf>
    <xf numFmtId="0" fontId="10" fillId="0" borderId="0" xfId="12" applyFont="1" applyAlignment="1" applyProtection="1">
      <alignment shrinkToFit="1"/>
      <protection locked="0"/>
    </xf>
    <xf numFmtId="0" fontId="10" fillId="0" borderId="49" xfId="12" applyFont="1" applyBorder="1"/>
    <xf numFmtId="183" fontId="10" fillId="0" borderId="16" xfId="12" applyNumberFormat="1" applyFont="1" applyBorder="1" applyAlignment="1" applyProtection="1">
      <alignment horizontal="left" shrinkToFit="1"/>
      <protection locked="0"/>
    </xf>
    <xf numFmtId="0" fontId="10" fillId="0" borderId="50" xfId="12" applyFont="1" applyBorder="1"/>
    <xf numFmtId="184" fontId="10" fillId="0" borderId="0" xfId="12" applyNumberFormat="1" applyFont="1" applyAlignment="1" applyProtection="1">
      <alignment horizontal="left" shrinkToFit="1"/>
      <protection locked="0"/>
    </xf>
    <xf numFmtId="183" fontId="10" fillId="0" borderId="34" xfId="12" applyNumberFormat="1" applyFont="1" applyBorder="1" applyAlignment="1" applyProtection="1">
      <alignment horizontal="left" shrinkToFit="1"/>
      <protection locked="0"/>
    </xf>
    <xf numFmtId="38" fontId="10" fillId="0" borderId="0" xfId="13" applyFont="1" applyFill="1" applyAlignment="1"/>
    <xf numFmtId="38" fontId="10" fillId="0" borderId="0" xfId="13" applyFont="1" applyFill="1" applyBorder="1" applyAlignment="1"/>
    <xf numFmtId="0" fontId="10" fillId="0" borderId="0" xfId="12" applyFont="1" applyAlignment="1">
      <alignment shrinkToFit="1"/>
    </xf>
    <xf numFmtId="0" fontId="10" fillId="0" borderId="47" xfId="12" applyFont="1" applyBorder="1" applyAlignment="1" applyProtection="1">
      <alignment shrinkToFit="1"/>
      <protection locked="0"/>
    </xf>
    <xf numFmtId="38" fontId="10" fillId="0" borderId="7" xfId="12" applyNumberFormat="1" applyFont="1" applyBorder="1" applyAlignment="1" applyProtection="1">
      <alignment horizontal="left" shrinkToFit="1"/>
      <protection locked="0"/>
    </xf>
    <xf numFmtId="0" fontId="10" fillId="0" borderId="19" xfId="12" applyFont="1" applyBorder="1"/>
    <xf numFmtId="0" fontId="10" fillId="0" borderId="15" xfId="12" applyFont="1" applyBorder="1" applyAlignment="1" applyProtection="1">
      <alignment horizontal="left" shrinkToFit="1"/>
      <protection locked="0"/>
    </xf>
    <xf numFmtId="0" fontId="10" fillId="0" borderId="52" xfId="12" applyFont="1" applyBorder="1" applyAlignment="1" applyProtection="1">
      <alignment horizontal="left" shrinkToFit="1"/>
      <protection locked="0"/>
    </xf>
    <xf numFmtId="181" fontId="10" fillId="0" borderId="53" xfId="12" applyNumberFormat="1" applyFont="1" applyBorder="1" applyAlignment="1" applyProtection="1">
      <alignment shrinkToFit="1"/>
      <protection locked="0"/>
    </xf>
    <xf numFmtId="181" fontId="10" fillId="0" borderId="15" xfId="12" applyNumberFormat="1" applyFont="1" applyBorder="1" applyAlignment="1" applyProtection="1">
      <alignment shrinkToFit="1"/>
      <protection locked="0"/>
    </xf>
    <xf numFmtId="181" fontId="10" fillId="0" borderId="52" xfId="12" applyNumberFormat="1" applyFont="1" applyBorder="1" applyAlignment="1" applyProtection="1">
      <alignment shrinkToFit="1"/>
      <protection locked="0"/>
    </xf>
    <xf numFmtId="0" fontId="10" fillId="0" borderId="52" xfId="12" applyFont="1" applyBorder="1" applyAlignment="1" applyProtection="1">
      <alignment horizontal="center" shrinkToFit="1"/>
      <protection locked="0"/>
    </xf>
    <xf numFmtId="41" fontId="10" fillId="0" borderId="53" xfId="12" applyNumberFormat="1" applyFont="1" applyBorder="1" applyAlignment="1" applyProtection="1">
      <alignment shrinkToFit="1"/>
      <protection locked="0"/>
    </xf>
    <xf numFmtId="41" fontId="10" fillId="0" borderId="15" xfId="12" applyNumberFormat="1" applyFont="1" applyBorder="1" applyAlignment="1" applyProtection="1">
      <alignment shrinkToFit="1"/>
      <protection locked="0"/>
    </xf>
    <xf numFmtId="41" fontId="10" fillId="0" borderId="52" xfId="12" applyNumberFormat="1" applyFont="1" applyBorder="1" applyAlignment="1" applyProtection="1">
      <alignment shrinkToFit="1"/>
      <protection locked="0"/>
    </xf>
    <xf numFmtId="49" fontId="10" fillId="0" borderId="53" xfId="12" applyNumberFormat="1" applyFont="1" applyBorder="1" applyAlignment="1" applyProtection="1">
      <alignment shrinkToFit="1"/>
      <protection locked="0"/>
    </xf>
    <xf numFmtId="49" fontId="10" fillId="0" borderId="15" xfId="12" applyNumberFormat="1" applyFont="1" applyBorder="1" applyAlignment="1" applyProtection="1">
      <alignment shrinkToFit="1"/>
      <protection locked="0"/>
    </xf>
    <xf numFmtId="0" fontId="10" fillId="0" borderId="15" xfId="12" applyFont="1" applyBorder="1" applyAlignment="1" applyProtection="1">
      <alignment shrinkToFit="1"/>
      <protection locked="0"/>
    </xf>
    <xf numFmtId="176" fontId="10" fillId="0" borderId="0" xfId="13" applyNumberFormat="1" applyFont="1" applyFill="1" applyAlignment="1"/>
    <xf numFmtId="180" fontId="10" fillId="0" borderId="0" xfId="12" applyNumberFormat="1" applyFont="1"/>
    <xf numFmtId="180" fontId="10" fillId="0" borderId="0" xfId="14" applyNumberFormat="1" applyFont="1" applyFill="1" applyAlignment="1"/>
    <xf numFmtId="0" fontId="12" fillId="0" borderId="0" xfId="12" applyFont="1" applyAlignment="1">
      <alignment vertical="center" shrinkToFit="1"/>
    </xf>
    <xf numFmtId="0" fontId="5" fillId="0" borderId="54" xfId="12" applyBorder="1" applyAlignment="1">
      <alignment horizontal="center" vertical="center" shrinkToFit="1"/>
    </xf>
    <xf numFmtId="0" fontId="5" fillId="0" borderId="42" xfId="12" applyBorder="1" applyAlignment="1">
      <alignment horizontal="center" vertical="center" shrinkToFit="1"/>
    </xf>
    <xf numFmtId="0" fontId="5" fillId="0" borderId="35" xfId="12" applyBorder="1" applyAlignment="1">
      <alignment horizontal="center" vertical="center" shrinkToFit="1"/>
    </xf>
    <xf numFmtId="0" fontId="5" fillId="0" borderId="0" xfId="12" applyAlignment="1">
      <alignment shrinkToFit="1"/>
    </xf>
    <xf numFmtId="189" fontId="5" fillId="0" borderId="55" xfId="12" applyNumberFormat="1" applyBorder="1" applyAlignment="1">
      <alignment horizontal="center" vertical="center" shrinkToFit="1"/>
    </xf>
    <xf numFmtId="0" fontId="5" fillId="0" borderId="15" xfId="12" applyBorder="1" applyAlignment="1">
      <alignment horizontal="right" vertical="center" shrinkToFit="1"/>
    </xf>
    <xf numFmtId="176" fontId="5" fillId="0" borderId="15" xfId="12" applyNumberFormat="1" applyBorder="1" applyAlignment="1">
      <alignment vertical="center" shrinkToFit="1"/>
    </xf>
    <xf numFmtId="0" fontId="5" fillId="0" borderId="15" xfId="12" applyBorder="1" applyAlignment="1">
      <alignment horizontal="left" vertical="center" shrinkToFit="1"/>
    </xf>
    <xf numFmtId="0" fontId="5" fillId="0" borderId="24" xfId="12" applyBorder="1" applyAlignment="1">
      <alignment vertical="center" shrinkToFit="1"/>
    </xf>
    <xf numFmtId="0" fontId="5" fillId="0" borderId="0" xfId="12" applyAlignment="1">
      <alignment vertical="center" shrinkToFit="1"/>
    </xf>
    <xf numFmtId="0" fontId="19" fillId="0" borderId="0" xfId="12" applyFont="1" applyAlignment="1">
      <alignment vertical="center"/>
    </xf>
    <xf numFmtId="0" fontId="19" fillId="0" borderId="15" xfId="12" applyFont="1" applyBorder="1" applyAlignment="1">
      <alignment horizontal="right" vertical="center" shrinkToFit="1"/>
    </xf>
    <xf numFmtId="0" fontId="19" fillId="0" borderId="15" xfId="12" applyFont="1" applyBorder="1" applyAlignment="1">
      <alignment horizontal="center" vertical="center"/>
    </xf>
    <xf numFmtId="0" fontId="19" fillId="0" borderId="15" xfId="12" applyFont="1" applyBorder="1" applyAlignment="1">
      <alignment horizontal="left" vertical="center" shrinkToFit="1"/>
    </xf>
    <xf numFmtId="0" fontId="19" fillId="0" borderId="0" xfId="12" applyFont="1" applyAlignment="1">
      <alignment horizontal="left" vertical="center" shrinkToFit="1"/>
    </xf>
    <xf numFmtId="0" fontId="19" fillId="0" borderId="0" xfId="12" applyFont="1" applyAlignment="1">
      <alignment vertical="center" shrinkToFit="1"/>
    </xf>
    <xf numFmtId="0" fontId="12" fillId="0" borderId="0" xfId="12" applyFont="1" applyAlignment="1">
      <alignment vertical="center"/>
    </xf>
    <xf numFmtId="0" fontId="5" fillId="0" borderId="44" xfId="12" applyBorder="1" applyAlignment="1">
      <alignment horizontal="distributed" vertical="center" justifyLastLine="1"/>
    </xf>
    <xf numFmtId="0" fontId="5" fillId="0" borderId="44" xfId="12" applyBorder="1" applyAlignment="1" applyProtection="1">
      <alignment horizontal="distributed" vertical="center" justifyLastLine="1"/>
      <protection locked="0"/>
    </xf>
    <xf numFmtId="0" fontId="13" fillId="0" borderId="0" xfId="12" applyFont="1" applyAlignment="1">
      <alignment vertical="center"/>
    </xf>
    <xf numFmtId="49" fontId="5" fillId="0" borderId="8" xfId="12" applyNumberFormat="1" applyBorder="1" applyAlignment="1" applyProtection="1">
      <alignment horizontal="right" shrinkToFit="1"/>
      <protection locked="0"/>
    </xf>
    <xf numFmtId="190" fontId="5" fillId="0" borderId="8" xfId="12" applyNumberFormat="1" applyBorder="1" applyAlignment="1" applyProtection="1">
      <alignment horizontal="left" shrinkToFit="1"/>
      <protection locked="0"/>
    </xf>
    <xf numFmtId="49" fontId="5" fillId="0" borderId="8" xfId="12" applyNumberFormat="1" applyBorder="1" applyAlignment="1" applyProtection="1">
      <alignment shrinkToFit="1"/>
      <protection locked="0"/>
    </xf>
    <xf numFmtId="49" fontId="5" fillId="0" borderId="10" xfId="12" applyNumberFormat="1" applyBorder="1" applyAlignment="1" applyProtection="1">
      <alignment shrinkToFit="1"/>
      <protection locked="0"/>
    </xf>
    <xf numFmtId="191" fontId="5" fillId="0" borderId="9" xfId="12" applyNumberFormat="1" applyBorder="1" applyAlignment="1" applyProtection="1">
      <alignment shrinkToFit="1"/>
      <protection locked="0"/>
    </xf>
    <xf numFmtId="0" fontId="5" fillId="0" borderId="9" xfId="12" applyBorder="1" applyAlignment="1" applyProtection="1">
      <alignment horizontal="center" shrinkToFit="1"/>
      <protection locked="0"/>
    </xf>
    <xf numFmtId="192" fontId="5" fillId="0" borderId="10" xfId="12" applyNumberFormat="1" applyBorder="1" applyAlignment="1" applyProtection="1">
      <alignment shrinkToFit="1"/>
      <protection locked="0"/>
    </xf>
    <xf numFmtId="192" fontId="5" fillId="0" borderId="11" xfId="12" applyNumberFormat="1" applyBorder="1" applyAlignment="1" applyProtection="1">
      <alignment shrinkToFit="1"/>
      <protection locked="0"/>
    </xf>
    <xf numFmtId="192" fontId="5" fillId="0" borderId="8" xfId="12" applyNumberFormat="1" applyBorder="1" applyAlignment="1" applyProtection="1">
      <alignment shrinkToFit="1"/>
      <protection locked="0"/>
    </xf>
    <xf numFmtId="192" fontId="5" fillId="0" borderId="56" xfId="12" applyNumberFormat="1" applyBorder="1" applyAlignment="1" applyProtection="1">
      <alignment shrinkToFit="1"/>
      <protection locked="0"/>
    </xf>
    <xf numFmtId="192" fontId="5" fillId="0" borderId="9" xfId="12" applyNumberFormat="1" applyBorder="1" applyAlignment="1" applyProtection="1">
      <alignment shrinkToFit="1"/>
      <protection locked="0"/>
    </xf>
    <xf numFmtId="192" fontId="5" fillId="0" borderId="0" xfId="12" applyNumberFormat="1"/>
    <xf numFmtId="49" fontId="5" fillId="0" borderId="20" xfId="12" applyNumberFormat="1" applyBorder="1" applyAlignment="1" applyProtection="1">
      <alignment horizontal="center" shrinkToFit="1"/>
      <protection locked="0"/>
    </xf>
    <xf numFmtId="0" fontId="5" fillId="0" borderId="9" xfId="12" applyBorder="1" applyAlignment="1">
      <alignment horizontal="left" vertical="center" shrinkToFit="1"/>
    </xf>
    <xf numFmtId="0" fontId="5" fillId="0" borderId="20" xfId="12" applyBorder="1" applyAlignment="1">
      <alignment horizontal="left" indent="1"/>
    </xf>
    <xf numFmtId="0" fontId="5" fillId="0" borderId="8" xfId="12" applyBorder="1" applyAlignment="1" applyProtection="1">
      <alignment horizontal="right" shrinkToFit="1"/>
      <protection locked="0"/>
    </xf>
    <xf numFmtId="0" fontId="5" fillId="0" borderId="10" xfId="12" applyBorder="1" applyAlignment="1" applyProtection="1">
      <alignment shrinkToFit="1"/>
      <protection locked="0"/>
    </xf>
    <xf numFmtId="0" fontId="5" fillId="0" borderId="9" xfId="12" applyBorder="1" applyAlignment="1" applyProtection="1">
      <alignment shrinkToFit="1"/>
      <protection locked="0"/>
    </xf>
    <xf numFmtId="0" fontId="20" fillId="0" borderId="11" xfId="12" applyFont="1" applyBorder="1" applyAlignment="1" applyProtection="1">
      <alignment shrinkToFit="1"/>
      <protection locked="0"/>
    </xf>
    <xf numFmtId="0" fontId="20" fillId="0" borderId="8" xfId="12" applyFont="1" applyBorder="1" applyAlignment="1" applyProtection="1">
      <alignment shrinkToFit="1"/>
      <protection locked="0"/>
    </xf>
    <xf numFmtId="0" fontId="20" fillId="0" borderId="56" xfId="12" applyFont="1" applyBorder="1" applyAlignment="1" applyProtection="1">
      <alignment shrinkToFit="1"/>
      <protection locked="0"/>
    </xf>
    <xf numFmtId="192" fontId="5" fillId="3" borderId="0" xfId="12" applyNumberFormat="1" applyFill="1"/>
    <xf numFmtId="0" fontId="5" fillId="0" borderId="57" xfId="12" applyBorder="1" applyAlignment="1" applyProtection="1">
      <alignment shrinkToFit="1"/>
      <protection locked="0"/>
    </xf>
    <xf numFmtId="193" fontId="5" fillId="0" borderId="11" xfId="12" applyNumberFormat="1" applyBorder="1" applyAlignment="1" applyProtection="1">
      <alignment horizontal="left" shrinkToFit="1"/>
      <protection locked="0"/>
    </xf>
    <xf numFmtId="193" fontId="5" fillId="0" borderId="8" xfId="12" applyNumberFormat="1" applyBorder="1" applyAlignment="1" applyProtection="1">
      <alignment horizontal="left" shrinkToFit="1"/>
      <protection locked="0"/>
    </xf>
    <xf numFmtId="193" fontId="5" fillId="0" borderId="56" xfId="12" applyNumberFormat="1" applyBorder="1" applyAlignment="1" applyProtection="1">
      <alignment horizontal="left" shrinkToFit="1"/>
      <protection locked="0"/>
    </xf>
    <xf numFmtId="0" fontId="5" fillId="0" borderId="58" xfId="12" applyBorder="1" applyAlignment="1" applyProtection="1">
      <alignment horizontal="left" indent="1" shrinkToFit="1"/>
      <protection locked="0"/>
    </xf>
    <xf numFmtId="0" fontId="5" fillId="0" borderId="14" xfId="12" applyBorder="1" applyAlignment="1" applyProtection="1">
      <alignment shrinkToFit="1"/>
      <protection locked="0"/>
    </xf>
    <xf numFmtId="0" fontId="5" fillId="0" borderId="13" xfId="12" applyBorder="1" applyAlignment="1" applyProtection="1">
      <alignment shrinkToFit="1"/>
      <protection locked="0"/>
    </xf>
    <xf numFmtId="191" fontId="5" fillId="0" borderId="12" xfId="12" applyNumberFormat="1" applyBorder="1" applyAlignment="1" applyProtection="1">
      <alignment shrinkToFit="1"/>
      <protection locked="0"/>
    </xf>
    <xf numFmtId="0" fontId="5" fillId="0" borderId="12" xfId="12" applyBorder="1" applyAlignment="1" applyProtection="1">
      <alignment shrinkToFit="1"/>
      <protection locked="0"/>
    </xf>
    <xf numFmtId="0" fontId="5" fillId="0" borderId="31" xfId="12" applyBorder="1" applyAlignment="1" applyProtection="1">
      <alignment shrinkToFit="1"/>
      <protection locked="0"/>
    </xf>
    <xf numFmtId="0" fontId="5" fillId="0" borderId="59" xfId="12" applyBorder="1" applyAlignment="1" applyProtection="1">
      <alignment shrinkToFit="1"/>
      <protection locked="0"/>
    </xf>
    <xf numFmtId="194" fontId="5" fillId="0" borderId="9" xfId="12" applyNumberFormat="1" applyBorder="1" applyAlignment="1" applyProtection="1">
      <alignment shrinkToFit="1"/>
      <protection locked="0"/>
    </xf>
    <xf numFmtId="176" fontId="5" fillId="0" borderId="11" xfId="12" applyNumberFormat="1" applyBorder="1" applyAlignment="1">
      <alignment vertical="center" shrinkToFit="1"/>
    </xf>
    <xf numFmtId="0" fontId="5" fillId="0" borderId="10" xfId="12" applyBorder="1" applyAlignment="1">
      <alignment horizontal="left" vertical="center" shrinkToFit="1"/>
    </xf>
    <xf numFmtId="38" fontId="5" fillId="3" borderId="0" xfId="13" applyFont="1" applyFill="1"/>
    <xf numFmtId="191" fontId="5" fillId="0" borderId="57" xfId="12" applyNumberFormat="1" applyBorder="1" applyAlignment="1" applyProtection="1">
      <alignment shrinkToFit="1"/>
      <protection locked="0"/>
    </xf>
    <xf numFmtId="192" fontId="5" fillId="0" borderId="11" xfId="12" applyNumberFormat="1" applyBorder="1" applyAlignment="1" applyProtection="1">
      <alignment horizontal="right" shrinkToFit="1"/>
      <protection locked="0"/>
    </xf>
    <xf numFmtId="195" fontId="5" fillId="0" borderId="8" xfId="12" applyNumberFormat="1" applyBorder="1" applyAlignment="1" applyProtection="1">
      <alignment horizontal="left" shrinkToFit="1"/>
      <protection locked="0"/>
    </xf>
    <xf numFmtId="196" fontId="5" fillId="0" borderId="8" xfId="12" applyNumberFormat="1" applyBorder="1" applyAlignment="1" applyProtection="1">
      <alignment shrinkToFit="1"/>
      <protection locked="0"/>
    </xf>
    <xf numFmtId="192" fontId="10" fillId="0" borderId="8" xfId="12" applyNumberFormat="1" applyFont="1" applyBorder="1" applyProtection="1">
      <protection locked="0"/>
    </xf>
    <xf numFmtId="0" fontId="22" fillId="0" borderId="15" xfId="16" applyFont="1" applyBorder="1" applyAlignment="1">
      <alignment horizontal="left" vertical="center"/>
    </xf>
    <xf numFmtId="0" fontId="24" fillId="0" borderId="0" xfId="15" applyFont="1"/>
    <xf numFmtId="58" fontId="25" fillId="0" borderId="0" xfId="15" applyNumberFormat="1" applyFont="1" applyAlignment="1">
      <alignment horizontal="right"/>
    </xf>
    <xf numFmtId="0" fontId="26" fillId="0" borderId="0" xfId="15" applyFont="1" applyAlignment="1">
      <alignment wrapText="1"/>
    </xf>
    <xf numFmtId="0" fontId="27" fillId="0" borderId="0" xfId="15" applyFont="1" applyAlignment="1">
      <alignment horizontal="center"/>
    </xf>
    <xf numFmtId="0" fontId="27" fillId="0" borderId="0" xfId="15" applyFont="1" applyAlignment="1">
      <alignment horizontal="left"/>
    </xf>
    <xf numFmtId="0" fontId="28" fillId="0" borderId="0" xfId="15" applyFont="1" applyAlignment="1">
      <alignment horizontal="left"/>
    </xf>
    <xf numFmtId="0" fontId="5" fillId="0" borderId="0" xfId="15" applyFont="1" applyAlignment="1">
      <alignment horizontal="distributed"/>
    </xf>
    <xf numFmtId="0" fontId="24" fillId="0" borderId="0" xfId="15" applyFont="1" applyAlignment="1">
      <alignment horizontal="left"/>
    </xf>
    <xf numFmtId="0" fontId="10" fillId="0" borderId="0" xfId="15" applyFont="1" applyAlignment="1">
      <alignment horizontal="distributed"/>
    </xf>
    <xf numFmtId="0" fontId="18" fillId="0" borderId="0" xfId="15" applyFont="1" applyAlignment="1">
      <alignment horizontal="distributed"/>
    </xf>
    <xf numFmtId="0" fontId="27" fillId="0" borderId="0" xfId="15" applyFont="1"/>
    <xf numFmtId="0" fontId="30" fillId="0" borderId="0" xfId="15" applyFont="1" applyAlignment="1">
      <alignment horizontal="center"/>
    </xf>
    <xf numFmtId="0" fontId="31" fillId="0" borderId="0" xfId="15" applyFont="1"/>
    <xf numFmtId="0" fontId="31" fillId="0" borderId="0" xfId="15" applyFont="1" applyAlignment="1">
      <alignment horizontal="center"/>
    </xf>
    <xf numFmtId="0" fontId="24" fillId="0" borderId="0" xfId="15" applyFont="1" applyAlignment="1">
      <alignment horizontal="right"/>
    </xf>
    <xf numFmtId="0" fontId="24" fillId="0" borderId="0" xfId="15" applyFont="1" applyAlignment="1">
      <alignment horizontal="center"/>
    </xf>
    <xf numFmtId="199" fontId="32" fillId="0" borderId="0" xfId="15" applyNumberFormat="1" applyFont="1" applyAlignment="1">
      <alignment horizontal="center" vertical="center"/>
    </xf>
    <xf numFmtId="0" fontId="25" fillId="0" borderId="0" xfId="15" applyFont="1"/>
    <xf numFmtId="0" fontId="33" fillId="0" borderId="0" xfId="15" applyFont="1"/>
    <xf numFmtId="0" fontId="34" fillId="0" borderId="60" xfId="15" applyFont="1" applyBorder="1"/>
    <xf numFmtId="0" fontId="34" fillId="0" borderId="61" xfId="15" applyFont="1" applyBorder="1"/>
    <xf numFmtId="0" fontId="34" fillId="0" borderId="61" xfId="15" applyFont="1" applyBorder="1" applyAlignment="1">
      <alignment horizontal="right"/>
    </xf>
    <xf numFmtId="0" fontId="34" fillId="0" borderId="0" xfId="15" applyFont="1"/>
    <xf numFmtId="0" fontId="24" fillId="0" borderId="61" xfId="15" applyFont="1" applyBorder="1"/>
    <xf numFmtId="0" fontId="35" fillId="0" borderId="61" xfId="15" applyFont="1" applyBorder="1"/>
    <xf numFmtId="0" fontId="36" fillId="0" borderId="60" xfId="15" applyFont="1" applyBorder="1"/>
    <xf numFmtId="0" fontId="34" fillId="0" borderId="60" xfId="15" applyFont="1" applyBorder="1" applyAlignment="1">
      <alignment horizontal="right"/>
    </xf>
    <xf numFmtId="0" fontId="37" fillId="0" borderId="60" xfId="15" applyFont="1" applyBorder="1" applyAlignment="1">
      <alignment horizontal="left" indent="1"/>
    </xf>
    <xf numFmtId="0" fontId="26" fillId="0" borderId="60" xfId="15" applyFont="1" applyBorder="1"/>
    <xf numFmtId="0" fontId="26" fillId="0" borderId="60" xfId="15" applyFont="1" applyBorder="1" applyAlignment="1">
      <alignment horizontal="right"/>
    </xf>
    <xf numFmtId="0" fontId="26" fillId="0" borderId="0" xfId="15" applyFont="1"/>
    <xf numFmtId="0" fontId="26" fillId="0" borderId="61" xfId="15" applyFont="1" applyBorder="1"/>
    <xf numFmtId="0" fontId="33" fillId="0" borderId="60" xfId="15" applyFont="1" applyBorder="1"/>
    <xf numFmtId="0" fontId="33" fillId="0" borderId="60" xfId="15" applyFont="1" applyBorder="1" applyAlignment="1">
      <alignment horizontal="right"/>
    </xf>
    <xf numFmtId="0" fontId="10" fillId="0" borderId="7" xfId="12" applyFont="1" applyBorder="1" applyAlignment="1" applyProtection="1">
      <alignment shrinkToFit="1"/>
      <protection locked="0"/>
    </xf>
    <xf numFmtId="0" fontId="10" fillId="0" borderId="6" xfId="12" applyFont="1" applyBorder="1" applyAlignment="1" applyProtection="1">
      <alignment shrinkToFit="1"/>
      <protection locked="0"/>
    </xf>
    <xf numFmtId="0" fontId="10" fillId="0" borderId="22" xfId="12" applyFont="1" applyBorder="1" applyAlignment="1" applyProtection="1">
      <alignment horizontal="left" shrinkToFit="1"/>
      <protection locked="0"/>
    </xf>
    <xf numFmtId="0" fontId="10" fillId="0" borderId="38" xfId="12" applyFont="1" applyBorder="1" applyAlignment="1" applyProtection="1">
      <alignment horizontal="center" shrinkToFit="1"/>
      <protection locked="0"/>
    </xf>
    <xf numFmtId="0" fontId="10" fillId="0" borderId="22" xfId="12" applyFont="1" applyBorder="1" applyAlignment="1" applyProtection="1">
      <alignment horizontal="center" shrinkToFit="1"/>
      <protection locked="0"/>
    </xf>
    <xf numFmtId="0" fontId="10" fillId="0" borderId="39" xfId="12" applyFont="1" applyBorder="1" applyAlignment="1" applyProtection="1">
      <alignment horizontal="center" shrinkToFit="1"/>
      <protection locked="0"/>
    </xf>
    <xf numFmtId="0" fontId="10" fillId="0" borderId="16" xfId="12" applyFont="1" applyBorder="1" applyAlignment="1" applyProtection="1">
      <alignment horizontal="center" shrinkToFit="1"/>
      <protection locked="0"/>
    </xf>
    <xf numFmtId="0" fontId="10" fillId="0" borderId="7" xfId="12" applyFont="1" applyBorder="1" applyAlignment="1" applyProtection="1">
      <alignment horizontal="center" shrinkToFit="1"/>
      <protection locked="0"/>
    </xf>
    <xf numFmtId="0" fontId="10" fillId="0" borderId="6" xfId="12" applyFont="1" applyBorder="1" applyAlignment="1" applyProtection="1">
      <alignment horizontal="center" shrinkToFit="1"/>
      <protection locked="0"/>
    </xf>
    <xf numFmtId="41" fontId="10" fillId="0" borderId="38" xfId="12" applyNumberFormat="1" applyFont="1" applyBorder="1" applyAlignment="1" applyProtection="1">
      <alignment shrinkToFit="1"/>
      <protection locked="0"/>
    </xf>
    <xf numFmtId="41" fontId="10" fillId="0" borderId="22" xfId="12" applyNumberFormat="1" applyFont="1" applyBorder="1" applyAlignment="1" applyProtection="1">
      <alignment shrinkToFit="1"/>
      <protection locked="0"/>
    </xf>
    <xf numFmtId="41" fontId="10" fillId="0" borderId="39" xfId="12" applyNumberFormat="1" applyFont="1" applyBorder="1" applyAlignment="1" applyProtection="1">
      <alignment shrinkToFit="1"/>
      <protection locked="0"/>
    </xf>
    <xf numFmtId="41" fontId="10" fillId="0" borderId="16" xfId="12" applyNumberFormat="1" applyFont="1" applyBorder="1" applyAlignment="1" applyProtection="1">
      <alignment shrinkToFit="1"/>
      <protection locked="0"/>
    </xf>
    <xf numFmtId="41" fontId="10" fillId="0" borderId="7" xfId="12" applyNumberFormat="1" applyFont="1" applyBorder="1" applyAlignment="1" applyProtection="1">
      <alignment shrinkToFit="1"/>
      <protection locked="0"/>
    </xf>
    <xf numFmtId="41" fontId="10" fillId="0" borderId="6" xfId="12" applyNumberFormat="1" applyFont="1" applyBorder="1" applyAlignment="1" applyProtection="1">
      <alignment shrinkToFit="1"/>
      <protection locked="0"/>
    </xf>
    <xf numFmtId="41" fontId="10" fillId="0" borderId="34" xfId="12" applyNumberFormat="1" applyFont="1" applyBorder="1" applyAlignment="1" applyProtection="1">
      <alignment shrinkToFit="1"/>
      <protection locked="0"/>
    </xf>
    <xf numFmtId="41" fontId="10" fillId="0" borderId="0" xfId="12" applyNumberFormat="1" applyFont="1" applyAlignment="1" applyProtection="1">
      <alignment shrinkToFit="1"/>
      <protection locked="0"/>
    </xf>
    <xf numFmtId="41" fontId="10" fillId="0" borderId="51" xfId="12" applyNumberFormat="1" applyFont="1" applyBorder="1" applyAlignment="1" applyProtection="1">
      <alignment shrinkToFit="1"/>
      <protection locked="0"/>
    </xf>
    <xf numFmtId="0" fontId="10" fillId="0" borderId="51" xfId="12" applyFont="1" applyBorder="1" applyAlignment="1" applyProtection="1">
      <alignment horizontal="center" shrinkToFit="1"/>
      <protection locked="0"/>
    </xf>
    <xf numFmtId="0" fontId="10" fillId="0" borderId="7" xfId="12" applyFont="1" applyBorder="1" applyAlignment="1" applyProtection="1">
      <alignment horizontal="left" shrinkToFit="1"/>
      <protection locked="0"/>
    </xf>
    <xf numFmtId="0" fontId="10" fillId="0" borderId="0" xfId="12" applyFont="1" applyAlignment="1" applyProtection="1">
      <alignment horizontal="left" shrinkToFit="1"/>
      <protection locked="0"/>
    </xf>
    <xf numFmtId="185" fontId="10" fillId="0" borderId="7" xfId="13" applyNumberFormat="1" applyFont="1" applyFill="1" applyBorder="1" applyAlignment="1" applyProtection="1">
      <alignment shrinkToFit="1"/>
      <protection locked="0"/>
    </xf>
    <xf numFmtId="185" fontId="10" fillId="0" borderId="48" xfId="13" applyNumberFormat="1" applyFont="1" applyFill="1" applyBorder="1" applyAlignment="1" applyProtection="1">
      <alignment shrinkToFit="1"/>
      <protection locked="0"/>
    </xf>
    <xf numFmtId="38" fontId="10" fillId="0" borderId="7" xfId="12" applyNumberFormat="1" applyFont="1" applyBorder="1" applyAlignment="1" applyProtection="1">
      <alignment shrinkToFit="1"/>
      <protection locked="0"/>
    </xf>
    <xf numFmtId="49" fontId="5" fillId="0" borderId="8" xfId="12" applyNumberFormat="1" applyBorder="1" applyAlignment="1" applyProtection="1">
      <alignment horizontal="center" shrinkToFit="1"/>
      <protection locked="0"/>
    </xf>
    <xf numFmtId="0" fontId="5" fillId="0" borderId="11" xfId="12" applyBorder="1" applyAlignment="1" applyProtection="1">
      <alignment shrinkToFit="1"/>
      <protection locked="0"/>
    </xf>
    <xf numFmtId="0" fontId="5" fillId="0" borderId="8" xfId="12" applyBorder="1" applyAlignment="1" applyProtection="1">
      <alignment shrinkToFit="1"/>
      <protection locked="0"/>
    </xf>
    <xf numFmtId="0" fontId="5" fillId="0" borderId="56" xfId="12" applyBorder="1" applyAlignment="1" applyProtection="1">
      <alignment shrinkToFit="1"/>
      <protection locked="0"/>
    </xf>
    <xf numFmtId="49" fontId="5" fillId="0" borderId="20" xfId="12" applyNumberFormat="1" applyBorder="1" applyAlignment="1" applyProtection="1">
      <alignment horizontal="left" indent="1" shrinkToFit="1"/>
      <protection locked="0"/>
    </xf>
    <xf numFmtId="49" fontId="5" fillId="0" borderId="47" xfId="12" applyNumberFormat="1" applyBorder="1" applyAlignment="1" applyProtection="1">
      <alignment horizontal="left" indent="1" shrinkToFit="1"/>
      <protection locked="0"/>
    </xf>
    <xf numFmtId="38" fontId="5" fillId="0" borderId="0" xfId="1" applyFont="1" applyFill="1"/>
    <xf numFmtId="176" fontId="5" fillId="0" borderId="0" xfId="1" applyNumberFormat="1" applyFont="1" applyFill="1"/>
    <xf numFmtId="0" fontId="10" fillId="0" borderId="45" xfId="12" applyFont="1" applyBorder="1" applyAlignment="1" applyProtection="1">
      <alignment shrinkToFit="1"/>
      <protection locked="0"/>
    </xf>
    <xf numFmtId="49" fontId="10" fillId="0" borderId="38" xfId="12" applyNumberFormat="1" applyFont="1" applyBorder="1" applyAlignment="1" applyProtection="1">
      <alignment horizontal="left" shrinkToFit="1"/>
      <protection locked="0"/>
    </xf>
    <xf numFmtId="49" fontId="10" fillId="0" borderId="22" xfId="12" applyNumberFormat="1" applyFont="1" applyBorder="1" applyAlignment="1" applyProtection="1">
      <alignment horizontal="left" shrinkToFit="1"/>
      <protection locked="0"/>
    </xf>
    <xf numFmtId="0" fontId="10" fillId="0" borderId="46" xfId="12" applyFont="1" applyBorder="1" applyAlignment="1">
      <alignment horizontal="left"/>
    </xf>
    <xf numFmtId="49" fontId="10" fillId="0" borderId="16" xfId="12" applyNumberFormat="1" applyFont="1" applyBorder="1" applyAlignment="1" applyProtection="1">
      <alignment horizontal="left" shrinkToFit="1"/>
      <protection locked="0"/>
    </xf>
    <xf numFmtId="49" fontId="10" fillId="0" borderId="7" xfId="12" applyNumberFormat="1" applyFont="1" applyBorder="1" applyAlignment="1" applyProtection="1">
      <alignment horizontal="left" shrinkToFit="1"/>
      <protection locked="0"/>
    </xf>
    <xf numFmtId="0" fontId="10" fillId="0" borderId="48" xfId="12" applyFont="1" applyBorder="1" applyAlignment="1">
      <alignment horizontal="left"/>
    </xf>
    <xf numFmtId="183" fontId="10" fillId="0" borderId="38" xfId="12" applyNumberFormat="1" applyFont="1" applyBorder="1" applyAlignment="1" applyProtection="1">
      <alignment horizontal="left" shrinkToFit="1"/>
      <protection locked="0"/>
    </xf>
    <xf numFmtId="183" fontId="10" fillId="0" borderId="22" xfId="12" applyNumberFormat="1" applyFont="1" applyBorder="1" applyAlignment="1" applyProtection="1">
      <alignment horizontal="left" shrinkToFit="1"/>
      <protection locked="0"/>
    </xf>
    <xf numFmtId="200" fontId="10" fillId="0" borderId="22" xfId="12" applyNumberFormat="1" applyFont="1" applyBorder="1" applyAlignment="1" applyProtection="1">
      <alignment horizontal="left" shrinkToFit="1"/>
      <protection locked="0"/>
    </xf>
    <xf numFmtId="0" fontId="10" fillId="0" borderId="7" xfId="12" applyFont="1" applyBorder="1" applyAlignment="1">
      <alignment shrinkToFit="1"/>
    </xf>
    <xf numFmtId="183" fontId="10" fillId="0" borderId="7" xfId="12" applyNumberFormat="1" applyFont="1" applyBorder="1" applyAlignment="1" applyProtection="1">
      <alignment horizontal="left" shrinkToFit="1"/>
      <protection locked="0"/>
    </xf>
    <xf numFmtId="0" fontId="10" fillId="0" borderId="50" xfId="12" applyFont="1" applyBorder="1" applyAlignment="1" applyProtection="1">
      <alignment shrinkToFit="1"/>
      <protection locked="0"/>
    </xf>
    <xf numFmtId="200" fontId="10" fillId="0" borderId="0" xfId="12" applyNumberFormat="1" applyFont="1" applyAlignment="1" applyProtection="1">
      <alignment horizontal="left" shrinkToFit="1"/>
      <protection locked="0"/>
    </xf>
    <xf numFmtId="0" fontId="10" fillId="0" borderId="49" xfId="12" applyFont="1" applyBorder="1" applyAlignment="1">
      <alignment horizontal="left"/>
    </xf>
    <xf numFmtId="49" fontId="10" fillId="0" borderId="34" xfId="12" applyNumberFormat="1" applyFont="1" applyBorder="1" applyAlignment="1" applyProtection="1">
      <alignment horizontal="left" shrinkToFit="1"/>
      <protection locked="0"/>
    </xf>
    <xf numFmtId="49" fontId="10" fillId="0" borderId="0" xfId="12" applyNumberFormat="1" applyFont="1" applyAlignment="1" applyProtection="1">
      <alignment horizontal="left" shrinkToFit="1"/>
      <protection locked="0"/>
    </xf>
    <xf numFmtId="38" fontId="10" fillId="0" borderId="0" xfId="12" applyNumberFormat="1" applyFont="1"/>
    <xf numFmtId="0" fontId="10" fillId="0" borderId="7" xfId="12" applyFont="1" applyBorder="1" applyAlignment="1" applyProtection="1">
      <alignment horizontal="right" shrinkToFit="1"/>
      <protection locked="0"/>
    </xf>
    <xf numFmtId="177" fontId="10" fillId="0" borderId="38" xfId="12" applyNumberFormat="1" applyFont="1" applyBorder="1" applyAlignment="1" applyProtection="1">
      <alignment shrinkToFit="1"/>
      <protection locked="0"/>
    </xf>
    <xf numFmtId="177" fontId="10" fillId="0" borderId="22" xfId="12" applyNumberFormat="1" applyFont="1" applyBorder="1" applyAlignment="1" applyProtection="1">
      <alignment shrinkToFit="1"/>
      <protection locked="0"/>
    </xf>
    <xf numFmtId="177" fontId="10" fillId="0" borderId="39" xfId="12" applyNumberFormat="1" applyFont="1" applyBorder="1" applyAlignment="1" applyProtection="1">
      <alignment shrinkToFit="1"/>
      <protection locked="0"/>
    </xf>
    <xf numFmtId="177" fontId="10" fillId="0" borderId="16" xfId="12" applyNumberFormat="1" applyFont="1" applyBorder="1" applyAlignment="1" applyProtection="1">
      <alignment shrinkToFit="1"/>
      <protection locked="0"/>
    </xf>
    <xf numFmtId="177" fontId="10" fillId="0" borderId="7" xfId="12" applyNumberFormat="1" applyFont="1" applyBorder="1" applyAlignment="1" applyProtection="1">
      <alignment shrinkToFit="1"/>
      <protection locked="0"/>
    </xf>
    <xf numFmtId="177" fontId="10" fillId="0" borderId="6" xfId="12" applyNumberFormat="1" applyFont="1" applyBorder="1" applyAlignment="1" applyProtection="1">
      <alignment shrinkToFit="1"/>
      <protection locked="0"/>
    </xf>
    <xf numFmtId="0" fontId="10" fillId="0" borderId="39" xfId="12" applyFont="1" applyBorder="1" applyAlignment="1" applyProtection="1">
      <alignment shrinkToFit="1"/>
      <protection locked="0"/>
    </xf>
    <xf numFmtId="0" fontId="10" fillId="0" borderId="19" xfId="12" applyFont="1" applyBorder="1" applyAlignment="1" applyProtection="1">
      <alignment shrinkToFit="1"/>
      <protection locked="0"/>
    </xf>
    <xf numFmtId="0" fontId="10" fillId="0" borderId="15" xfId="12" applyFont="1" applyBorder="1" applyAlignment="1" applyProtection="1">
      <alignment horizontal="right" shrinkToFit="1"/>
      <protection locked="0"/>
    </xf>
    <xf numFmtId="38" fontId="10" fillId="0" borderId="15" xfId="12" applyNumberFormat="1" applyFont="1" applyBorder="1" applyAlignment="1" applyProtection="1">
      <alignment shrinkToFit="1"/>
      <protection locked="0"/>
    </xf>
    <xf numFmtId="0" fontId="10" fillId="0" borderId="15" xfId="12" applyFont="1" applyBorder="1" applyAlignment="1" applyProtection="1">
      <alignment horizontal="center" shrinkToFit="1"/>
      <protection locked="0"/>
    </xf>
    <xf numFmtId="38" fontId="10" fillId="0" borderId="15" xfId="12" applyNumberFormat="1" applyFont="1" applyBorder="1" applyAlignment="1" applyProtection="1">
      <alignment horizontal="left" shrinkToFit="1"/>
      <protection locked="0"/>
    </xf>
    <xf numFmtId="0" fontId="10" fillId="0" borderId="52" xfId="12" applyFont="1" applyBorder="1" applyAlignment="1" applyProtection="1">
      <alignment shrinkToFit="1"/>
      <protection locked="0"/>
    </xf>
    <xf numFmtId="177" fontId="10" fillId="0" borderId="53" xfId="12" applyNumberFormat="1" applyFont="1" applyBorder="1" applyAlignment="1" applyProtection="1">
      <alignment shrinkToFit="1"/>
      <protection locked="0"/>
    </xf>
    <xf numFmtId="177" fontId="10" fillId="0" borderId="15" xfId="12" applyNumberFormat="1" applyFont="1" applyBorder="1" applyAlignment="1" applyProtection="1">
      <alignment shrinkToFit="1"/>
      <protection locked="0"/>
    </xf>
    <xf numFmtId="177" fontId="10" fillId="0" borderId="52" xfId="12" applyNumberFormat="1" applyFont="1" applyBorder="1" applyAlignment="1" applyProtection="1">
      <alignment shrinkToFit="1"/>
      <protection locked="0"/>
    </xf>
    <xf numFmtId="0" fontId="10" fillId="0" borderId="53" xfId="12" applyFont="1" applyBorder="1" applyAlignment="1" applyProtection="1">
      <alignment horizontal="center" shrinkToFit="1"/>
      <protection locked="0"/>
    </xf>
    <xf numFmtId="183" fontId="10" fillId="0" borderId="53" xfId="12" applyNumberFormat="1" applyFont="1" applyBorder="1" applyAlignment="1" applyProtection="1">
      <alignment horizontal="left" shrinkToFit="1"/>
      <protection locked="0"/>
    </xf>
    <xf numFmtId="183" fontId="10" fillId="0" borderId="15" xfId="12" applyNumberFormat="1" applyFont="1" applyBorder="1" applyAlignment="1" applyProtection="1">
      <alignment horizontal="left" shrinkToFit="1"/>
      <protection locked="0"/>
    </xf>
    <xf numFmtId="185" fontId="10" fillId="0" borderId="15" xfId="13" applyNumberFormat="1" applyFont="1" applyFill="1" applyBorder="1" applyAlignment="1" applyProtection="1">
      <alignment shrinkToFit="1"/>
      <protection locked="0"/>
    </xf>
    <xf numFmtId="185" fontId="10" fillId="0" borderId="24" xfId="13" applyNumberFormat="1" applyFont="1" applyFill="1" applyBorder="1" applyAlignment="1" applyProtection="1">
      <alignment shrinkToFit="1"/>
      <protection locked="0"/>
    </xf>
    <xf numFmtId="49" fontId="5" fillId="0" borderId="7" xfId="12" applyNumberFormat="1" applyBorder="1" applyAlignment="1" applyProtection="1">
      <alignment shrinkToFit="1"/>
      <protection locked="0"/>
    </xf>
    <xf numFmtId="49" fontId="5" fillId="0" borderId="6" xfId="12" applyNumberFormat="1" applyBorder="1" applyAlignment="1" applyProtection="1">
      <alignment shrinkToFit="1"/>
      <protection locked="0"/>
    </xf>
    <xf numFmtId="0" fontId="5" fillId="0" borderId="57" xfId="12" applyBorder="1" applyAlignment="1" applyProtection="1">
      <alignment horizontal="center" shrinkToFit="1"/>
      <protection locked="0"/>
    </xf>
    <xf numFmtId="192" fontId="5" fillId="0" borderId="57" xfId="12" applyNumberFormat="1" applyBorder="1" applyAlignment="1" applyProtection="1">
      <alignment shrinkToFit="1"/>
      <protection locked="0"/>
    </xf>
    <xf numFmtId="192" fontId="5" fillId="0" borderId="16" xfId="12" applyNumberFormat="1" applyBorder="1" applyAlignment="1" applyProtection="1">
      <alignment shrinkToFit="1"/>
      <protection locked="0"/>
    </xf>
    <xf numFmtId="192" fontId="5" fillId="0" borderId="7" xfId="12" applyNumberFormat="1" applyBorder="1" applyAlignment="1" applyProtection="1">
      <alignment shrinkToFit="1"/>
      <protection locked="0"/>
    </xf>
    <xf numFmtId="192" fontId="5" fillId="0" borderId="48" xfId="12" applyNumberFormat="1" applyBorder="1" applyAlignment="1" applyProtection="1">
      <alignment shrinkToFit="1"/>
      <protection locked="0"/>
    </xf>
    <xf numFmtId="49" fontId="5" fillId="0" borderId="8" xfId="12" applyNumberFormat="1" applyBorder="1" applyAlignment="1" applyProtection="1">
      <alignment horizontal="distributed" shrinkToFit="1"/>
      <protection locked="0"/>
    </xf>
    <xf numFmtId="0" fontId="5" fillId="0" borderId="20" xfId="12" applyBorder="1" applyAlignment="1" applyProtection="1">
      <alignment horizontal="center" shrinkToFit="1"/>
      <protection locked="0"/>
    </xf>
    <xf numFmtId="178" fontId="5" fillId="0" borderId="9" xfId="12" applyNumberFormat="1" applyBorder="1" applyAlignment="1" applyProtection="1">
      <alignment shrinkToFit="1"/>
      <protection locked="0"/>
    </xf>
    <xf numFmtId="0" fontId="3" fillId="0" borderId="0" xfId="0" applyFont="1"/>
    <xf numFmtId="41" fontId="5" fillId="0" borderId="9" xfId="13" applyNumberFormat="1" applyFont="1" applyFill="1" applyBorder="1"/>
    <xf numFmtId="0" fontId="21" fillId="0" borderId="0" xfId="15" applyFont="1" applyAlignment="1">
      <alignment vertical="center" shrinkToFit="1"/>
    </xf>
    <xf numFmtId="0" fontId="21" fillId="0" borderId="7" xfId="15" applyFont="1" applyBorder="1" applyAlignment="1">
      <alignment vertical="center" shrinkToFit="1"/>
    </xf>
    <xf numFmtId="38" fontId="5" fillId="0" borderId="9" xfId="13" applyFont="1" applyFill="1" applyBorder="1" applyAlignment="1" applyProtection="1">
      <alignment shrinkToFit="1"/>
      <protection locked="0"/>
    </xf>
    <xf numFmtId="41" fontId="38" fillId="0" borderId="9" xfId="13" applyNumberFormat="1" applyFont="1" applyFill="1" applyBorder="1"/>
    <xf numFmtId="176" fontId="39" fillId="0" borderId="0" xfId="6" applyFont="1" applyFill="1">
      <alignment vertical="center"/>
    </xf>
    <xf numFmtId="176" fontId="40" fillId="0" borderId="26" xfId="6" quotePrefix="1" applyFont="1" applyFill="1" applyBorder="1" applyAlignment="1">
      <alignment horizontal="center" vertical="center"/>
    </xf>
    <xf numFmtId="176" fontId="40" fillId="0" borderId="23" xfId="6" quotePrefix="1" applyFont="1" applyFill="1" applyBorder="1" applyAlignment="1">
      <alignment horizontal="center" vertical="center"/>
    </xf>
    <xf numFmtId="40" fontId="40" fillId="0" borderId="23" xfId="6" quotePrefix="1" applyNumberFormat="1" applyFont="1" applyFill="1" applyBorder="1" applyAlignment="1">
      <alignment horizontal="center" vertical="center"/>
    </xf>
    <xf numFmtId="176" fontId="40" fillId="0" borderId="23" xfId="6" applyFont="1" applyFill="1" applyBorder="1" applyAlignment="1">
      <alignment horizontal="center" vertical="center"/>
    </xf>
    <xf numFmtId="38" fontId="40" fillId="0" borderId="23" xfId="7" quotePrefix="1" applyFont="1" applyFill="1" applyBorder="1" applyAlignment="1">
      <alignment horizontal="center" vertical="center"/>
    </xf>
    <xf numFmtId="0" fontId="39" fillId="0" borderId="21" xfId="12" applyFont="1" applyBorder="1" applyAlignment="1">
      <alignment horizontal="center" vertical="center"/>
    </xf>
    <xf numFmtId="38" fontId="40" fillId="0" borderId="4" xfId="7" quotePrefix="1" applyFont="1" applyFill="1" applyBorder="1" applyAlignment="1">
      <alignment horizontal="center" vertical="center"/>
    </xf>
    <xf numFmtId="0" fontId="39" fillId="0" borderId="32" xfId="12" applyFont="1" applyBorder="1" applyAlignment="1">
      <alignment horizontal="center" vertical="center"/>
    </xf>
    <xf numFmtId="176" fontId="40" fillId="0" borderId="27" xfId="6" quotePrefix="1" applyFont="1" applyFill="1" applyBorder="1" applyAlignment="1">
      <alignment horizontal="center" vertical="center"/>
    </xf>
    <xf numFmtId="0" fontId="41" fillId="0" borderId="5" xfId="12" applyFont="1" applyBorder="1" applyAlignment="1">
      <alignment vertical="center"/>
    </xf>
    <xf numFmtId="176" fontId="40" fillId="0" borderId="9" xfId="6" applyFont="1" applyFill="1" applyBorder="1">
      <alignment vertical="center"/>
    </xf>
    <xf numFmtId="176" fontId="40" fillId="0" borderId="9" xfId="6" applyFont="1" applyFill="1" applyBorder="1" applyAlignment="1">
      <alignment horizontal="left" vertical="center"/>
    </xf>
    <xf numFmtId="40" fontId="40" fillId="0" borderId="9" xfId="6" applyNumberFormat="1" applyFont="1" applyFill="1" applyBorder="1">
      <alignment vertical="center"/>
    </xf>
    <xf numFmtId="176" fontId="40" fillId="0" borderId="9" xfId="6" applyFont="1" applyFill="1" applyBorder="1" applyAlignment="1">
      <alignment horizontal="center" vertical="center"/>
    </xf>
    <xf numFmtId="38" fontId="40" fillId="0" borderId="9" xfId="7" applyFont="1" applyFill="1" applyBorder="1" applyAlignment="1">
      <alignment vertical="center"/>
    </xf>
    <xf numFmtId="0" fontId="39" fillId="0" borderId="16" xfId="12" applyFont="1" applyBorder="1" applyAlignment="1">
      <alignment horizontal="center" vertical="center"/>
    </xf>
    <xf numFmtId="38" fontId="40" fillId="0" borderId="8" xfId="7" applyFont="1" applyFill="1" applyBorder="1" applyAlignment="1">
      <alignment vertical="center"/>
    </xf>
    <xf numFmtId="0" fontId="39" fillId="0" borderId="6" xfId="12" applyFont="1" applyBorder="1" applyAlignment="1">
      <alignment horizontal="center" vertical="center"/>
    </xf>
    <xf numFmtId="176" fontId="40" fillId="0" borderId="28" xfId="6" applyFont="1" applyFill="1" applyBorder="1" applyAlignment="1">
      <alignment horizontal="right" vertical="center"/>
    </xf>
    <xf numFmtId="176" fontId="40" fillId="0" borderId="17" xfId="6" applyFont="1" applyFill="1" applyBorder="1" applyAlignment="1">
      <alignment horizontal="center" vertical="center" shrinkToFit="1"/>
    </xf>
    <xf numFmtId="38" fontId="40" fillId="0" borderId="9" xfId="6" applyNumberFormat="1" applyFont="1" applyFill="1" applyBorder="1">
      <alignment vertical="center"/>
    </xf>
    <xf numFmtId="0" fontId="39" fillId="0" borderId="16" xfId="12" applyFont="1" applyBorder="1" applyAlignment="1">
      <alignment vertical="center"/>
    </xf>
    <xf numFmtId="0" fontId="39" fillId="0" borderId="6" xfId="12" applyFont="1" applyBorder="1" applyAlignment="1">
      <alignment vertical="center"/>
    </xf>
    <xf numFmtId="176" fontId="39" fillId="2" borderId="28" xfId="6" applyFont="1" applyFill="1" applyBorder="1">
      <alignment vertical="center"/>
    </xf>
    <xf numFmtId="176" fontId="40" fillId="0" borderId="9" xfId="6" applyFont="1" applyFill="1" applyBorder="1" applyAlignment="1">
      <alignment horizontal="left" vertical="center" shrinkToFit="1"/>
    </xf>
    <xf numFmtId="176" fontId="40" fillId="0" borderId="28" xfId="6" applyFont="1" applyFill="1" applyBorder="1">
      <alignment vertical="center"/>
    </xf>
    <xf numFmtId="176" fontId="39" fillId="2" borderId="17" xfId="6" applyFont="1" applyFill="1" applyBorder="1" applyAlignment="1">
      <alignment horizontal="center" vertical="center" shrinkToFit="1"/>
    </xf>
    <xf numFmtId="176" fontId="40" fillId="2" borderId="9" xfId="6" applyFont="1" applyFill="1" applyBorder="1" applyAlignment="1">
      <alignment horizontal="left" vertical="center"/>
    </xf>
    <xf numFmtId="0" fontId="39" fillId="0" borderId="17" xfId="9" applyFont="1" applyBorder="1" applyAlignment="1">
      <alignment horizontal="center" vertical="center"/>
    </xf>
    <xf numFmtId="0" fontId="39" fillId="0" borderId="9" xfId="9" applyFont="1" applyBorder="1" applyAlignment="1">
      <alignment horizontal="left" vertical="center" shrinkToFit="1"/>
    </xf>
    <xf numFmtId="0" fontId="39" fillId="0" borderId="9" xfId="8" applyFont="1" applyBorder="1" applyAlignment="1">
      <alignment vertical="center"/>
    </xf>
    <xf numFmtId="176" fontId="39" fillId="2" borderId="9" xfId="6" applyFont="1" applyFill="1" applyBorder="1">
      <alignment vertical="center"/>
    </xf>
    <xf numFmtId="176" fontId="39" fillId="2" borderId="9" xfId="6" applyFont="1" applyFill="1" applyBorder="1" applyAlignment="1">
      <alignment horizontal="center" vertical="center"/>
    </xf>
    <xf numFmtId="38" fontId="39" fillId="0" borderId="9" xfId="7" applyFont="1" applyBorder="1" applyAlignment="1" applyProtection="1">
      <alignment vertical="center"/>
    </xf>
    <xf numFmtId="0" fontId="39" fillId="0" borderId="11" xfId="12" applyFont="1" applyBorder="1" applyAlignment="1">
      <alignment vertical="center"/>
    </xf>
    <xf numFmtId="38" fontId="39" fillId="0" borderId="8" xfId="7" applyFont="1" applyBorder="1" applyAlignment="1" applyProtection="1">
      <alignment vertical="center"/>
    </xf>
    <xf numFmtId="0" fontId="39" fillId="0" borderId="10" xfId="12" applyFont="1" applyBorder="1" applyAlignment="1">
      <alignment vertical="center"/>
    </xf>
    <xf numFmtId="176" fontId="39" fillId="0" borderId="28" xfId="6" applyFont="1" applyFill="1" applyBorder="1">
      <alignment vertical="center"/>
    </xf>
    <xf numFmtId="0" fontId="39" fillId="0" borderId="33" xfId="12" applyFont="1" applyBorder="1" applyAlignment="1">
      <alignment horizontal="center" vertical="center"/>
    </xf>
    <xf numFmtId="0" fontId="39" fillId="2" borderId="37" xfId="9" applyFont="1" applyFill="1" applyBorder="1" applyAlignment="1">
      <alignment horizontal="left" vertical="center" shrinkToFit="1"/>
    </xf>
    <xf numFmtId="38" fontId="42" fillId="2" borderId="37" xfId="7" applyFont="1" applyFill="1" applyBorder="1" applyAlignment="1">
      <alignment vertical="center"/>
    </xf>
    <xf numFmtId="176" fontId="39" fillId="2" borderId="37" xfId="6" applyFont="1" applyFill="1" applyBorder="1">
      <alignment vertical="center"/>
    </xf>
    <xf numFmtId="176" fontId="39" fillId="2" borderId="37" xfId="6" applyFont="1" applyFill="1" applyBorder="1" applyAlignment="1">
      <alignment horizontal="center" vertical="center"/>
    </xf>
    <xf numFmtId="38" fontId="42" fillId="2" borderId="37" xfId="7" applyFont="1" applyFill="1" applyBorder="1" applyAlignment="1" applyProtection="1">
      <alignment vertical="center"/>
    </xf>
    <xf numFmtId="0" fontId="39" fillId="0" borderId="38" xfId="12" applyFont="1" applyBorder="1" applyAlignment="1">
      <alignment vertical="center"/>
    </xf>
    <xf numFmtId="38" fontId="42" fillId="2" borderId="22" xfId="7" applyFont="1" applyFill="1" applyBorder="1" applyAlignment="1" applyProtection="1">
      <alignment vertical="center"/>
    </xf>
    <xf numFmtId="0" fontId="39" fillId="0" borderId="39" xfId="12" applyFont="1" applyBorder="1" applyAlignment="1">
      <alignment vertical="center"/>
    </xf>
    <xf numFmtId="176" fontId="42" fillId="2" borderId="40" xfId="6" applyFont="1" applyFill="1" applyBorder="1">
      <alignment vertical="center"/>
    </xf>
    <xf numFmtId="176" fontId="40" fillId="2" borderId="17" xfId="6" applyFont="1" applyFill="1" applyBorder="1" applyAlignment="1">
      <alignment horizontal="center" vertical="center" shrinkToFit="1"/>
    </xf>
    <xf numFmtId="176" fontId="40" fillId="2" borderId="9" xfId="6" applyFont="1" applyFill="1" applyBorder="1" applyAlignment="1">
      <alignment horizontal="left" vertical="center" shrinkToFit="1"/>
    </xf>
    <xf numFmtId="38" fontId="39" fillId="2" borderId="9" xfId="7" applyFont="1" applyFill="1" applyBorder="1" applyAlignment="1">
      <alignment vertical="center"/>
    </xf>
    <xf numFmtId="38" fontId="39" fillId="2" borderId="8" xfId="7" applyFont="1" applyFill="1" applyBorder="1" applyAlignment="1" applyProtection="1">
      <alignment vertical="center"/>
    </xf>
    <xf numFmtId="179" fontId="39" fillId="2" borderId="28" xfId="8" applyNumberFormat="1" applyFont="1" applyFill="1" applyBorder="1" applyAlignment="1">
      <alignment horizontal="left" vertical="center"/>
    </xf>
    <xf numFmtId="180" fontId="39" fillId="2" borderId="28" xfId="8" applyNumberFormat="1" applyFont="1" applyFill="1" applyBorder="1" applyAlignment="1">
      <alignment horizontal="left" vertical="center"/>
    </xf>
    <xf numFmtId="176" fontId="40" fillId="0" borderId="17" xfId="6" applyFont="1" applyFill="1" applyBorder="1" applyAlignment="1">
      <alignment horizontal="center" vertical="center"/>
    </xf>
    <xf numFmtId="0" fontId="39" fillId="2" borderId="17" xfId="9" applyFont="1" applyFill="1" applyBorder="1" applyAlignment="1">
      <alignment horizontal="center" vertical="center"/>
    </xf>
    <xf numFmtId="0" fontId="39" fillId="2" borderId="9" xfId="9" applyFont="1" applyFill="1" applyBorder="1" applyAlignment="1">
      <alignment horizontal="left" vertical="center" shrinkToFit="1"/>
    </xf>
    <xf numFmtId="0" fontId="39" fillId="2" borderId="9" xfId="8" applyFont="1" applyFill="1" applyBorder="1" applyAlignment="1">
      <alignment vertical="center"/>
    </xf>
    <xf numFmtId="38" fontId="39" fillId="2" borderId="9" xfId="7" applyFont="1" applyFill="1" applyBorder="1" applyAlignment="1" applyProtection="1">
      <alignment vertical="center"/>
    </xf>
    <xf numFmtId="38" fontId="42" fillId="2" borderId="8" xfId="7" applyFont="1" applyFill="1" applyBorder="1" applyAlignment="1" applyProtection="1">
      <alignment vertical="center"/>
    </xf>
    <xf numFmtId="0" fontId="39" fillId="2" borderId="28" xfId="8" applyFont="1" applyFill="1" applyBorder="1" applyAlignment="1">
      <alignment vertical="center"/>
    </xf>
    <xf numFmtId="38" fontId="39" fillId="0" borderId="41" xfId="6" applyNumberFormat="1" applyFont="1" applyFill="1" applyBorder="1" applyAlignment="1">
      <alignment horizontal="center" vertical="center"/>
    </xf>
    <xf numFmtId="38" fontId="39" fillId="0" borderId="0" xfId="6" applyNumberFormat="1" applyFont="1" applyFill="1">
      <alignment vertical="center"/>
    </xf>
    <xf numFmtId="0" fontId="39" fillId="0" borderId="18" xfId="12" applyFont="1" applyBorder="1" applyAlignment="1">
      <alignment horizontal="center" vertical="center"/>
    </xf>
    <xf numFmtId="0" fontId="39" fillId="2" borderId="12" xfId="9" applyFont="1" applyFill="1" applyBorder="1" applyAlignment="1">
      <alignment horizontal="left" vertical="center" shrinkToFit="1"/>
    </xf>
    <xf numFmtId="38" fontId="42" fillId="2" borderId="12" xfId="7" applyFont="1" applyFill="1" applyBorder="1" applyAlignment="1">
      <alignment vertical="center"/>
    </xf>
    <xf numFmtId="176" fontId="39" fillId="2" borderId="12" xfId="6" applyFont="1" applyFill="1" applyBorder="1">
      <alignment vertical="center"/>
    </xf>
    <xf numFmtId="176" fontId="39" fillId="2" borderId="12" xfId="6" applyFont="1" applyFill="1" applyBorder="1" applyAlignment="1">
      <alignment horizontal="center" vertical="center"/>
    </xf>
    <xf numFmtId="38" fontId="42" fillId="2" borderId="12" xfId="7" applyFont="1" applyFill="1" applyBorder="1" applyAlignment="1" applyProtection="1">
      <alignment vertical="center"/>
    </xf>
    <xf numFmtId="0" fontId="39" fillId="0" borderId="31" xfId="12" applyFont="1" applyBorder="1" applyAlignment="1">
      <alignment vertical="center"/>
    </xf>
    <xf numFmtId="38" fontId="42" fillId="2" borderId="14" xfId="7" applyFont="1" applyFill="1" applyBorder="1" applyAlignment="1" applyProtection="1">
      <alignment vertical="center"/>
    </xf>
    <xf numFmtId="0" fontId="39" fillId="0" borderId="13" xfId="12" applyFont="1" applyBorder="1" applyAlignment="1">
      <alignment vertical="center"/>
    </xf>
    <xf numFmtId="176" fontId="42" fillId="2" borderId="29" xfId="6" applyFont="1" applyFill="1" applyBorder="1">
      <alignment vertical="center"/>
    </xf>
    <xf numFmtId="176" fontId="40" fillId="0" borderId="42" xfId="6" applyFont="1" applyFill="1" applyBorder="1" applyAlignment="1">
      <alignment horizontal="left" vertical="center"/>
    </xf>
    <xf numFmtId="176" fontId="40" fillId="0" borderId="42" xfId="6" applyFont="1" applyFill="1" applyBorder="1" applyAlignment="1">
      <alignment horizontal="center" vertical="center"/>
    </xf>
    <xf numFmtId="176" fontId="40" fillId="0" borderId="42" xfId="6" applyFont="1" applyFill="1" applyBorder="1">
      <alignment vertical="center"/>
    </xf>
    <xf numFmtId="38" fontId="40" fillId="0" borderId="42" xfId="7" applyFont="1" applyFill="1" applyBorder="1" applyAlignment="1">
      <alignment vertical="center"/>
    </xf>
    <xf numFmtId="0" fontId="39" fillId="0" borderId="0" xfId="12" applyFont="1" applyAlignment="1">
      <alignment vertical="center"/>
    </xf>
    <xf numFmtId="176" fontId="39" fillId="0" borderId="0" xfId="6" applyFont="1" applyFill="1" applyAlignment="1">
      <alignment horizontal="center" vertical="center"/>
    </xf>
    <xf numFmtId="38" fontId="39" fillId="0" borderId="0" xfId="7" applyFont="1" applyFill="1" applyAlignment="1">
      <alignment vertical="center"/>
    </xf>
    <xf numFmtId="0" fontId="10" fillId="0" borderId="25" xfId="12" applyFont="1" applyBorder="1"/>
    <xf numFmtId="0" fontId="21" fillId="0" borderId="47" xfId="15" applyFont="1" applyBorder="1" applyAlignment="1">
      <alignment vertical="center" shrinkToFit="1"/>
    </xf>
    <xf numFmtId="181" fontId="10" fillId="0" borderId="38" xfId="12" applyNumberFormat="1" applyFont="1" applyBorder="1" applyAlignment="1" applyProtection="1">
      <alignment shrinkToFit="1"/>
      <protection locked="0"/>
    </xf>
    <xf numFmtId="181" fontId="10" fillId="0" borderId="22" xfId="12" applyNumberFormat="1" applyFont="1" applyBorder="1" applyAlignment="1" applyProtection="1">
      <alignment shrinkToFit="1"/>
      <protection locked="0"/>
    </xf>
    <xf numFmtId="181" fontId="10" fillId="0" borderId="39" xfId="12" applyNumberFormat="1" applyFont="1" applyBorder="1" applyAlignment="1" applyProtection="1">
      <alignment shrinkToFit="1"/>
      <protection locked="0"/>
    </xf>
    <xf numFmtId="181" fontId="10" fillId="0" borderId="16" xfId="12" applyNumberFormat="1" applyFont="1" applyBorder="1" applyAlignment="1" applyProtection="1">
      <alignment shrinkToFit="1"/>
      <protection locked="0"/>
    </xf>
    <xf numFmtId="181" fontId="10" fillId="0" borderId="7" xfId="12" applyNumberFormat="1" applyFont="1" applyBorder="1" applyAlignment="1" applyProtection="1">
      <alignment shrinkToFit="1"/>
      <protection locked="0"/>
    </xf>
    <xf numFmtId="181" fontId="10" fillId="0" borderId="6" xfId="12" applyNumberFormat="1" applyFont="1" applyBorder="1" applyAlignment="1" applyProtection="1">
      <alignment shrinkToFit="1"/>
      <protection locked="0"/>
    </xf>
    <xf numFmtId="181" fontId="10" fillId="0" borderId="34" xfId="12" applyNumberFormat="1" applyFont="1" applyBorder="1" applyAlignment="1" applyProtection="1">
      <alignment shrinkToFit="1"/>
      <protection locked="0"/>
    </xf>
    <xf numFmtId="181" fontId="10" fillId="0" borderId="0" xfId="12" applyNumberFormat="1" applyFont="1" applyAlignment="1" applyProtection="1">
      <alignment shrinkToFit="1"/>
      <protection locked="0"/>
    </xf>
    <xf numFmtId="181" fontId="10" fillId="0" borderId="51" xfId="12" applyNumberFormat="1" applyFont="1" applyBorder="1" applyAlignment="1" applyProtection="1">
      <alignment shrinkToFit="1"/>
      <protection locked="0"/>
    </xf>
    <xf numFmtId="49" fontId="10" fillId="0" borderId="7" xfId="12" applyNumberFormat="1" applyFont="1" applyBorder="1" applyAlignment="1" applyProtection="1">
      <alignment shrinkToFit="1"/>
      <protection locked="0"/>
    </xf>
    <xf numFmtId="0" fontId="10" fillId="0" borderId="6" xfId="12" applyFont="1" applyBorder="1" applyAlignment="1" applyProtection="1">
      <alignment horizontal="left" shrinkToFit="1"/>
      <protection locked="0"/>
    </xf>
    <xf numFmtId="41" fontId="10" fillId="0" borderId="0" xfId="12" applyNumberFormat="1" applyFont="1"/>
    <xf numFmtId="38" fontId="15" fillId="3" borderId="0" xfId="13" applyFont="1" applyFill="1" applyBorder="1" applyAlignment="1"/>
    <xf numFmtId="38" fontId="16" fillId="3" borderId="0" xfId="13" applyFont="1" applyFill="1" applyBorder="1" applyAlignment="1"/>
    <xf numFmtId="38" fontId="15" fillId="4" borderId="0" xfId="13" applyFont="1" applyFill="1" applyBorder="1" applyAlignment="1"/>
    <xf numFmtId="38" fontId="16" fillId="5" borderId="0" xfId="13" applyFont="1" applyFill="1" applyBorder="1" applyAlignment="1"/>
    <xf numFmtId="38" fontId="16" fillId="5" borderId="0" xfId="12" applyNumberFormat="1" applyFont="1" applyFill="1"/>
    <xf numFmtId="0" fontId="10" fillId="0" borderId="48" xfId="12" applyFont="1" applyBorder="1"/>
    <xf numFmtId="191" fontId="5" fillId="3" borderId="9" xfId="0" applyNumberFormat="1" applyFont="1" applyFill="1" applyBorder="1" applyAlignment="1" applyProtection="1">
      <alignment shrinkToFit="1"/>
      <protection locked="0"/>
    </xf>
    <xf numFmtId="194" fontId="5" fillId="3" borderId="9" xfId="0" applyNumberFormat="1" applyFont="1" applyFill="1" applyBorder="1" applyAlignment="1" applyProtection="1">
      <alignment shrinkToFit="1"/>
      <protection locked="0"/>
    </xf>
    <xf numFmtId="191" fontId="5" fillId="3" borderId="9" xfId="12" applyNumberFormat="1" applyFill="1" applyBorder="1" applyAlignment="1" applyProtection="1">
      <alignment shrinkToFit="1"/>
      <protection locked="0"/>
    </xf>
    <xf numFmtId="41" fontId="5" fillId="3" borderId="9" xfId="13" applyNumberFormat="1" applyFont="1" applyFill="1" applyBorder="1"/>
    <xf numFmtId="194" fontId="5" fillId="3" borderId="9" xfId="12" applyNumberFormat="1" applyFill="1" applyBorder="1" applyAlignment="1" applyProtection="1">
      <alignment shrinkToFit="1"/>
      <protection locked="0"/>
    </xf>
    <xf numFmtId="191" fontId="5" fillId="3" borderId="8" xfId="0" applyNumberFormat="1" applyFont="1" applyFill="1" applyBorder="1" applyAlignment="1" applyProtection="1">
      <alignment horizontal="right" shrinkToFit="1"/>
      <protection locked="0"/>
    </xf>
    <xf numFmtId="38" fontId="10" fillId="5" borderId="0" xfId="13" applyFont="1" applyFill="1" applyBorder="1" applyAlignment="1"/>
    <xf numFmtId="38" fontId="10" fillId="5" borderId="0" xfId="12" applyNumberFormat="1" applyFont="1" applyFill="1"/>
    <xf numFmtId="58" fontId="25" fillId="0" borderId="62" xfId="15" applyNumberFormat="1" applyFont="1" applyBorder="1" applyAlignment="1">
      <alignment horizontal="center"/>
    </xf>
    <xf numFmtId="0" fontId="23" fillId="0" borderId="0" xfId="15" applyFont="1" applyAlignment="1">
      <alignment horizontal="center"/>
    </xf>
    <xf numFmtId="0" fontId="21" fillId="0" borderId="0" xfId="15" applyFont="1" applyAlignment="1">
      <alignment horizontal="left" vertical="center" shrinkToFit="1"/>
    </xf>
    <xf numFmtId="197" fontId="21" fillId="0" borderId="15" xfId="15" applyNumberFormat="1" applyFont="1" applyBorder="1" applyAlignment="1">
      <alignment horizontal="center" wrapText="1" shrinkToFit="1"/>
    </xf>
    <xf numFmtId="197" fontId="21" fillId="0" borderId="15" xfId="15" applyNumberFormat="1" applyFont="1" applyBorder="1" applyAlignment="1">
      <alignment horizontal="center" shrinkToFit="1"/>
    </xf>
    <xf numFmtId="0" fontId="29" fillId="0" borderId="15" xfId="15" applyFont="1" applyBorder="1"/>
    <xf numFmtId="198" fontId="27" fillId="0" borderId="0" xfId="15" applyNumberFormat="1" applyFont="1" applyAlignment="1">
      <alignment horizontal="distributed"/>
    </xf>
    <xf numFmtId="199" fontId="23" fillId="0" borderId="0" xfId="15" applyNumberFormat="1" applyFont="1" applyAlignment="1">
      <alignment horizontal="right"/>
    </xf>
    <xf numFmtId="0" fontId="27" fillId="0" borderId="0" xfId="15" applyFont="1" applyAlignment="1">
      <alignment horizontal="distributed"/>
    </xf>
    <xf numFmtId="0" fontId="27" fillId="0" borderId="15" xfId="15" applyFont="1" applyBorder="1" applyAlignment="1">
      <alignment horizontal="distributed"/>
    </xf>
    <xf numFmtId="199" fontId="23" fillId="0" borderId="15" xfId="15" applyNumberFormat="1" applyFont="1" applyBorder="1" applyAlignment="1">
      <alignment horizontal="right"/>
    </xf>
    <xf numFmtId="176" fontId="12" fillId="0" borderId="1" xfId="6" applyFont="1" applyFill="1" applyBorder="1" applyAlignment="1">
      <alignment horizontal="center" vertical="center"/>
    </xf>
    <xf numFmtId="176" fontId="12" fillId="0" borderId="2" xfId="6" applyFont="1" applyBorder="1" applyAlignment="1">
      <alignment horizontal="center" vertical="center"/>
    </xf>
    <xf numFmtId="176" fontId="12" fillId="0" borderId="3" xfId="6" applyFont="1" applyBorder="1" applyAlignment="1">
      <alignment horizontal="center" vertical="center"/>
    </xf>
    <xf numFmtId="38" fontId="10" fillId="0" borderId="0" xfId="13" applyFont="1" applyFill="1" applyAlignment="1">
      <alignment horizontal="right"/>
    </xf>
    <xf numFmtId="187" fontId="10" fillId="0" borderId="0" xfId="13" applyNumberFormat="1" applyFont="1" applyFill="1" applyAlignment="1">
      <alignment horizontal="right"/>
    </xf>
    <xf numFmtId="188" fontId="10" fillId="0" borderId="0" xfId="13" applyNumberFormat="1" applyFont="1" applyFill="1" applyAlignment="1">
      <alignment horizontal="right"/>
    </xf>
    <xf numFmtId="38" fontId="16" fillId="0" borderId="0" xfId="13" applyFont="1" applyFill="1" applyAlignment="1">
      <alignment horizontal="right"/>
    </xf>
    <xf numFmtId="49" fontId="10" fillId="0" borderId="7" xfId="12" applyNumberFormat="1" applyFont="1" applyBorder="1" applyAlignment="1" applyProtection="1">
      <alignment shrinkToFit="1"/>
      <protection locked="0"/>
    </xf>
    <xf numFmtId="185" fontId="10" fillId="0" borderId="7" xfId="13" applyNumberFormat="1" applyFont="1" applyFill="1" applyBorder="1" applyAlignment="1" applyProtection="1">
      <alignment shrinkToFit="1"/>
      <protection locked="0"/>
    </xf>
    <xf numFmtId="185" fontId="10" fillId="0" borderId="48" xfId="13" applyNumberFormat="1" applyFont="1" applyFill="1" applyBorder="1" applyAlignment="1" applyProtection="1">
      <alignment shrinkToFit="1"/>
      <protection locked="0"/>
    </xf>
    <xf numFmtId="0" fontId="10" fillId="0" borderId="0" xfId="12" applyFont="1" applyAlignment="1" applyProtection="1">
      <alignment horizontal="left" shrinkToFit="1"/>
      <protection locked="0"/>
    </xf>
    <xf numFmtId="0" fontId="10" fillId="0" borderId="51" xfId="12" applyFont="1" applyBorder="1" applyAlignment="1" applyProtection="1">
      <alignment horizontal="left" shrinkToFit="1"/>
      <protection locked="0"/>
    </xf>
    <xf numFmtId="43" fontId="10" fillId="0" borderId="0" xfId="12" applyNumberFormat="1" applyFont="1" applyAlignment="1">
      <alignment horizontal="center"/>
    </xf>
    <xf numFmtId="0" fontId="10" fillId="0" borderId="0" xfId="12" applyFont="1" applyAlignment="1">
      <alignment shrinkToFit="1"/>
    </xf>
    <xf numFmtId="41" fontId="10" fillId="0" borderId="34" xfId="12" applyNumberFormat="1" applyFont="1" applyBorder="1" applyAlignment="1" applyProtection="1">
      <alignment shrinkToFit="1"/>
      <protection locked="0"/>
    </xf>
    <xf numFmtId="41" fontId="10" fillId="0" borderId="0" xfId="12" applyNumberFormat="1" applyFont="1" applyAlignment="1" applyProtection="1">
      <alignment shrinkToFit="1"/>
      <protection locked="0"/>
    </xf>
    <xf numFmtId="41" fontId="10" fillId="0" borderId="51" xfId="12" applyNumberFormat="1" applyFont="1" applyBorder="1" applyAlignment="1" applyProtection="1">
      <alignment shrinkToFit="1"/>
      <protection locked="0"/>
    </xf>
    <xf numFmtId="41" fontId="10" fillId="0" borderId="53" xfId="12" applyNumberFormat="1" applyFont="1" applyBorder="1" applyAlignment="1" applyProtection="1">
      <alignment shrinkToFit="1"/>
      <protection locked="0"/>
    </xf>
    <xf numFmtId="41" fontId="10" fillId="0" borderId="15" xfId="12" applyNumberFormat="1" applyFont="1" applyBorder="1" applyAlignment="1" applyProtection="1">
      <alignment shrinkToFit="1"/>
      <protection locked="0"/>
    </xf>
    <xf numFmtId="41" fontId="10" fillId="0" borderId="52" xfId="12" applyNumberFormat="1" applyFont="1" applyBorder="1" applyAlignment="1" applyProtection="1">
      <alignment shrinkToFit="1"/>
      <protection locked="0"/>
    </xf>
    <xf numFmtId="185" fontId="17" fillId="0" borderId="15" xfId="13" applyNumberFormat="1" applyFont="1" applyFill="1" applyBorder="1" applyAlignment="1" applyProtection="1">
      <alignment shrinkToFit="1"/>
      <protection locked="0"/>
    </xf>
    <xf numFmtId="185" fontId="17" fillId="0" borderId="24" xfId="13" applyNumberFormat="1" applyFont="1" applyFill="1" applyBorder="1" applyAlignment="1" applyProtection="1">
      <alignment shrinkToFit="1"/>
      <protection locked="0"/>
    </xf>
    <xf numFmtId="181" fontId="10" fillId="0" borderId="34" xfId="12" applyNumberFormat="1" applyFont="1" applyBorder="1" applyAlignment="1" applyProtection="1">
      <alignment shrinkToFit="1"/>
      <protection locked="0"/>
    </xf>
    <xf numFmtId="181" fontId="10" fillId="0" borderId="0" xfId="12" applyNumberFormat="1" applyFont="1" applyAlignment="1" applyProtection="1">
      <alignment shrinkToFit="1"/>
      <protection locked="0"/>
    </xf>
    <xf numFmtId="181" fontId="10" fillId="0" borderId="51" xfId="12" applyNumberFormat="1" applyFont="1" applyBorder="1" applyAlignment="1" applyProtection="1">
      <alignment shrinkToFit="1"/>
      <protection locked="0"/>
    </xf>
    <xf numFmtId="181" fontId="10" fillId="0" borderId="16" xfId="12" applyNumberFormat="1" applyFont="1" applyBorder="1" applyAlignment="1" applyProtection="1">
      <alignment shrinkToFit="1"/>
      <protection locked="0"/>
    </xf>
    <xf numFmtId="181" fontId="10" fillId="0" borderId="7" xfId="12" applyNumberFormat="1" applyFont="1" applyBorder="1" applyAlignment="1" applyProtection="1">
      <alignment shrinkToFit="1"/>
      <protection locked="0"/>
    </xf>
    <xf numFmtId="181" fontId="10" fillId="0" borderId="6" xfId="12" applyNumberFormat="1" applyFont="1" applyBorder="1" applyAlignment="1" applyProtection="1">
      <alignment shrinkToFit="1"/>
      <protection locked="0"/>
    </xf>
    <xf numFmtId="41" fontId="10" fillId="0" borderId="16" xfId="12" applyNumberFormat="1" applyFont="1" applyBorder="1" applyAlignment="1" applyProtection="1">
      <alignment shrinkToFit="1"/>
      <protection locked="0"/>
    </xf>
    <xf numFmtId="41" fontId="10" fillId="0" borderId="7" xfId="12" applyNumberFormat="1" applyFont="1" applyBorder="1" applyAlignment="1" applyProtection="1">
      <alignment shrinkToFit="1"/>
      <protection locked="0"/>
    </xf>
    <xf numFmtId="41" fontId="10" fillId="0" borderId="6" xfId="12" applyNumberFormat="1" applyFont="1" applyBorder="1" applyAlignment="1" applyProtection="1">
      <alignment shrinkToFit="1"/>
      <protection locked="0"/>
    </xf>
    <xf numFmtId="38" fontId="10" fillId="0" borderId="7" xfId="12" applyNumberFormat="1" applyFont="1" applyBorder="1" applyAlignment="1" applyProtection="1">
      <alignment shrinkToFit="1"/>
      <protection locked="0"/>
    </xf>
    <xf numFmtId="0" fontId="10" fillId="0" borderId="22" xfId="12" applyFont="1" applyBorder="1" applyAlignment="1" applyProtection="1">
      <alignment horizontal="left" shrinkToFit="1"/>
      <protection locked="0"/>
    </xf>
    <xf numFmtId="0" fontId="10" fillId="0" borderId="39" xfId="12" applyFont="1" applyBorder="1" applyAlignment="1" applyProtection="1">
      <alignment horizontal="left" shrinkToFit="1"/>
      <protection locked="0"/>
    </xf>
    <xf numFmtId="181" fontId="10" fillId="0" borderId="38" xfId="12" applyNumberFormat="1" applyFont="1" applyBorder="1" applyAlignment="1" applyProtection="1">
      <alignment shrinkToFit="1"/>
      <protection locked="0"/>
    </xf>
    <xf numFmtId="181" fontId="10" fillId="0" borderId="22" xfId="12" applyNumberFormat="1" applyFont="1" applyBorder="1" applyAlignment="1" applyProtection="1">
      <alignment shrinkToFit="1"/>
      <protection locked="0"/>
    </xf>
    <xf numFmtId="181" fontId="10" fillId="0" borderId="39" xfId="12" applyNumberFormat="1" applyFont="1" applyBorder="1" applyAlignment="1" applyProtection="1">
      <alignment shrinkToFit="1"/>
      <protection locked="0"/>
    </xf>
    <xf numFmtId="0" fontId="10" fillId="0" borderId="38" xfId="12" applyFont="1" applyBorder="1" applyAlignment="1" applyProtection="1">
      <alignment horizontal="center" shrinkToFit="1"/>
      <protection locked="0"/>
    </xf>
    <xf numFmtId="0" fontId="10" fillId="0" borderId="22" xfId="12" applyFont="1" applyBorder="1" applyAlignment="1" applyProtection="1">
      <alignment horizontal="center" shrinkToFit="1"/>
      <protection locked="0"/>
    </xf>
    <xf numFmtId="0" fontId="10" fillId="0" borderId="39" xfId="12" applyFont="1" applyBorder="1" applyAlignment="1" applyProtection="1">
      <alignment horizontal="center" shrinkToFit="1"/>
      <protection locked="0"/>
    </xf>
    <xf numFmtId="0" fontId="10" fillId="0" borderId="16" xfId="12" applyFont="1" applyBorder="1" applyAlignment="1" applyProtection="1">
      <alignment horizontal="center" shrinkToFit="1"/>
      <protection locked="0"/>
    </xf>
    <xf numFmtId="0" fontId="10" fillId="0" borderId="7" xfId="12" applyFont="1" applyBorder="1" applyAlignment="1" applyProtection="1">
      <alignment horizontal="center" shrinkToFit="1"/>
      <protection locked="0"/>
    </xf>
    <xf numFmtId="0" fontId="10" fillId="0" borderId="6" xfId="12" applyFont="1" applyBorder="1" applyAlignment="1" applyProtection="1">
      <alignment horizontal="center" shrinkToFit="1"/>
      <protection locked="0"/>
    </xf>
    <xf numFmtId="41" fontId="10" fillId="0" borderId="38" xfId="12" applyNumberFormat="1" applyFont="1" applyBorder="1" applyAlignment="1" applyProtection="1">
      <alignment shrinkToFit="1"/>
      <protection locked="0"/>
    </xf>
    <xf numFmtId="41" fontId="10" fillId="0" borderId="22" xfId="12" applyNumberFormat="1" applyFont="1" applyBorder="1" applyAlignment="1" applyProtection="1">
      <alignment shrinkToFit="1"/>
      <protection locked="0"/>
    </xf>
    <xf numFmtId="41" fontId="10" fillId="0" borderId="39" xfId="12" applyNumberFormat="1" applyFont="1" applyBorder="1" applyAlignment="1" applyProtection="1">
      <alignment shrinkToFit="1"/>
      <protection locked="0"/>
    </xf>
    <xf numFmtId="0" fontId="10" fillId="0" borderId="7" xfId="12" applyFont="1" applyBorder="1" applyAlignment="1" applyProtection="1">
      <alignment shrinkToFit="1"/>
      <protection locked="0"/>
    </xf>
    <xf numFmtId="0" fontId="10" fillId="0" borderId="6" xfId="12" applyFont="1" applyBorder="1" applyAlignment="1" applyProtection="1">
      <alignment shrinkToFit="1"/>
      <protection locked="0"/>
    </xf>
    <xf numFmtId="184" fontId="10" fillId="0" borderId="7" xfId="12" applyNumberFormat="1" applyFont="1" applyBorder="1" applyAlignment="1" applyProtection="1">
      <alignment horizontal="center" shrinkToFit="1"/>
      <protection locked="0"/>
    </xf>
    <xf numFmtId="182" fontId="10" fillId="0" borderId="38" xfId="12" applyNumberFormat="1" applyFont="1" applyBorder="1" applyAlignment="1" applyProtection="1">
      <alignment shrinkToFit="1"/>
      <protection locked="0"/>
    </xf>
    <xf numFmtId="182" fontId="10" fillId="0" borderId="22" xfId="12" applyNumberFormat="1" applyFont="1" applyBorder="1" applyAlignment="1" applyProtection="1">
      <alignment shrinkToFit="1"/>
      <protection locked="0"/>
    </xf>
    <xf numFmtId="182" fontId="10" fillId="0" borderId="39" xfId="12" applyNumberFormat="1" applyFont="1" applyBorder="1" applyAlignment="1" applyProtection="1">
      <alignment shrinkToFit="1"/>
      <protection locked="0"/>
    </xf>
    <xf numFmtId="182" fontId="10" fillId="0" borderId="16" xfId="12" applyNumberFormat="1" applyFont="1" applyBorder="1" applyAlignment="1" applyProtection="1">
      <alignment shrinkToFit="1"/>
      <protection locked="0"/>
    </xf>
    <xf numFmtId="182" fontId="10" fillId="0" borderId="7" xfId="12" applyNumberFormat="1" applyFont="1" applyBorder="1" applyAlignment="1" applyProtection="1">
      <alignment shrinkToFit="1"/>
      <protection locked="0"/>
    </xf>
    <xf numFmtId="182" fontId="10" fillId="0" borderId="6" xfId="12" applyNumberFormat="1" applyFont="1" applyBorder="1" applyAlignment="1" applyProtection="1">
      <alignment shrinkToFit="1"/>
      <protection locked="0"/>
    </xf>
    <xf numFmtId="41" fontId="10" fillId="3" borderId="34" xfId="12" applyNumberFormat="1" applyFont="1" applyFill="1" applyBorder="1" applyAlignment="1" applyProtection="1">
      <alignment shrinkToFit="1"/>
      <protection locked="0"/>
    </xf>
    <xf numFmtId="41" fontId="10" fillId="3" borderId="0" xfId="12" applyNumberFormat="1" applyFont="1" applyFill="1" applyAlignment="1" applyProtection="1">
      <alignment shrinkToFit="1"/>
      <protection locked="0"/>
    </xf>
    <xf numFmtId="41" fontId="10" fillId="3" borderId="51" xfId="12" applyNumberFormat="1" applyFont="1" applyFill="1" applyBorder="1" applyAlignment="1" applyProtection="1">
      <alignment shrinkToFit="1"/>
      <protection locked="0"/>
    </xf>
    <xf numFmtId="41" fontId="10" fillId="3" borderId="16" xfId="12" applyNumberFormat="1" applyFont="1" applyFill="1" applyBorder="1" applyAlignment="1" applyProtection="1">
      <alignment shrinkToFit="1"/>
      <protection locked="0"/>
    </xf>
    <xf numFmtId="41" fontId="10" fillId="3" borderId="7" xfId="12" applyNumberFormat="1" applyFont="1" applyFill="1" applyBorder="1" applyAlignment="1" applyProtection="1">
      <alignment shrinkToFit="1"/>
      <protection locked="0"/>
    </xf>
    <xf numFmtId="41" fontId="10" fillId="3" borderId="6" xfId="12" applyNumberFormat="1" applyFont="1" applyFill="1" applyBorder="1" applyAlignment="1" applyProtection="1">
      <alignment shrinkToFit="1"/>
      <protection locked="0"/>
    </xf>
    <xf numFmtId="187" fontId="10" fillId="0" borderId="7" xfId="13" applyNumberFormat="1" applyFont="1" applyFill="1" applyBorder="1" applyAlignment="1" applyProtection="1">
      <alignment horizontal="center" shrinkToFit="1"/>
      <protection locked="0"/>
    </xf>
    <xf numFmtId="41" fontId="14" fillId="0" borderId="38" xfId="12" applyNumberFormat="1" applyFont="1" applyBorder="1" applyAlignment="1" applyProtection="1">
      <alignment shrinkToFit="1"/>
      <protection locked="0"/>
    </xf>
    <xf numFmtId="41" fontId="14" fillId="0" borderId="22" xfId="12" applyNumberFormat="1" applyFont="1" applyBorder="1" applyAlignment="1" applyProtection="1">
      <alignment shrinkToFit="1"/>
      <protection locked="0"/>
    </xf>
    <xf numFmtId="41" fontId="14" fillId="0" borderId="39" xfId="12" applyNumberFormat="1" applyFont="1" applyBorder="1" applyAlignment="1" applyProtection="1">
      <alignment shrinkToFit="1"/>
      <protection locked="0"/>
    </xf>
    <xf numFmtId="41" fontId="14" fillId="0" borderId="16" xfId="12" applyNumberFormat="1" applyFont="1" applyBorder="1" applyAlignment="1" applyProtection="1">
      <alignment shrinkToFit="1"/>
      <protection locked="0"/>
    </xf>
    <xf numFmtId="41" fontId="14" fillId="0" borderId="7" xfId="12" applyNumberFormat="1" applyFont="1" applyBorder="1" applyAlignment="1" applyProtection="1">
      <alignment shrinkToFit="1"/>
      <protection locked="0"/>
    </xf>
    <xf numFmtId="41" fontId="14" fillId="0" borderId="6" xfId="12" applyNumberFormat="1" applyFont="1" applyBorder="1" applyAlignment="1" applyProtection="1">
      <alignment shrinkToFit="1"/>
      <protection locked="0"/>
    </xf>
    <xf numFmtId="41" fontId="10" fillId="3" borderId="38" xfId="12" applyNumberFormat="1" applyFont="1" applyFill="1" applyBorder="1" applyAlignment="1" applyProtection="1">
      <alignment shrinkToFit="1"/>
      <protection locked="0"/>
    </xf>
    <xf numFmtId="41" fontId="10" fillId="3" borderId="22" xfId="12" applyNumberFormat="1" applyFont="1" applyFill="1" applyBorder="1" applyAlignment="1" applyProtection="1">
      <alignment shrinkToFit="1"/>
      <protection locked="0"/>
    </xf>
    <xf numFmtId="41" fontId="10" fillId="3" borderId="39" xfId="12" applyNumberFormat="1" applyFont="1" applyFill="1" applyBorder="1" applyAlignment="1" applyProtection="1">
      <alignment shrinkToFit="1"/>
      <protection locked="0"/>
    </xf>
    <xf numFmtId="0" fontId="12" fillId="0" borderId="25" xfId="12" applyFont="1" applyBorder="1" applyAlignment="1" applyProtection="1">
      <alignment horizontal="center" vertical="center"/>
      <protection locked="0"/>
    </xf>
    <xf numFmtId="0" fontId="12" fillId="0" borderId="42" xfId="12" applyFont="1" applyBorder="1" applyAlignment="1" applyProtection="1">
      <alignment horizontal="center" vertical="center"/>
      <protection locked="0"/>
    </xf>
    <xf numFmtId="0" fontId="12" fillId="0" borderId="35" xfId="12" applyFont="1" applyBorder="1" applyAlignment="1" applyProtection="1">
      <alignment horizontal="center" vertical="center"/>
      <protection locked="0"/>
    </xf>
    <xf numFmtId="0" fontId="10" fillId="0" borderId="1" xfId="12" applyFont="1" applyBorder="1" applyAlignment="1">
      <alignment horizontal="distributed" vertical="center" justifyLastLine="1"/>
    </xf>
    <xf numFmtId="0" fontId="10" fillId="0" borderId="2" xfId="12" applyFont="1" applyBorder="1" applyAlignment="1">
      <alignment horizontal="distributed" vertical="center" justifyLastLine="1"/>
    </xf>
    <xf numFmtId="0" fontId="10" fillId="0" borderId="43" xfId="12" applyFont="1" applyBorder="1" applyAlignment="1">
      <alignment horizontal="distributed" vertical="center" justifyLastLine="1"/>
    </xf>
    <xf numFmtId="0" fontId="10" fillId="0" borderId="44" xfId="12" applyFont="1" applyBorder="1" applyAlignment="1">
      <alignment horizontal="distributed" vertical="center" justifyLastLine="1"/>
    </xf>
    <xf numFmtId="0" fontId="10" fillId="0" borderId="30" xfId="12" applyFont="1" applyBorder="1" applyAlignment="1">
      <alignment horizontal="distributed" vertical="center" justifyLastLine="1"/>
    </xf>
    <xf numFmtId="0" fontId="10" fillId="0" borderId="63" xfId="12" applyFont="1" applyBorder="1" applyAlignment="1">
      <alignment horizontal="distributed" vertical="center" justifyLastLine="1"/>
    </xf>
    <xf numFmtId="0" fontId="10" fillId="0" borderId="42" xfId="12" applyFont="1" applyBorder="1" applyAlignment="1" applyProtection="1">
      <alignment horizontal="left" shrinkToFit="1"/>
      <protection locked="0"/>
    </xf>
    <xf numFmtId="0" fontId="10" fillId="0" borderId="36" xfId="12" applyFont="1" applyBorder="1" applyAlignment="1" applyProtection="1">
      <alignment horizontal="left" shrinkToFit="1"/>
      <protection locked="0"/>
    </xf>
    <xf numFmtId="0" fontId="12" fillId="0" borderId="15" xfId="12" applyFont="1" applyBorder="1" applyAlignment="1" applyProtection="1">
      <alignment horizontal="center" vertical="center"/>
      <protection locked="0"/>
    </xf>
    <xf numFmtId="0" fontId="10" fillId="0" borderId="3" xfId="12" applyFont="1" applyBorder="1" applyAlignment="1">
      <alignment horizontal="distributed" vertical="center" justifyLastLine="1"/>
    </xf>
    <xf numFmtId="0" fontId="10" fillId="0" borderId="22" xfId="12" applyFont="1" applyBorder="1" applyAlignment="1" applyProtection="1">
      <alignment shrinkToFit="1"/>
      <protection locked="0"/>
    </xf>
    <xf numFmtId="0" fontId="10" fillId="0" borderId="39" xfId="12" applyFont="1" applyBorder="1" applyAlignment="1" applyProtection="1">
      <alignment shrinkToFit="1"/>
      <protection locked="0"/>
    </xf>
    <xf numFmtId="177" fontId="10" fillId="0" borderId="38" xfId="12" applyNumberFormat="1" applyFont="1" applyBorder="1" applyAlignment="1" applyProtection="1">
      <alignment shrinkToFit="1"/>
      <protection locked="0"/>
    </xf>
    <xf numFmtId="177" fontId="10" fillId="0" borderId="22" xfId="12" applyNumberFormat="1" applyFont="1" applyBorder="1" applyAlignment="1" applyProtection="1">
      <alignment shrinkToFit="1"/>
      <protection locked="0"/>
    </xf>
    <xf numFmtId="177" fontId="10" fillId="0" borderId="39" xfId="12" applyNumberFormat="1" applyFont="1" applyBorder="1" applyAlignment="1" applyProtection="1">
      <alignment shrinkToFit="1"/>
      <protection locked="0"/>
    </xf>
    <xf numFmtId="177" fontId="10" fillId="0" borderId="16" xfId="12" applyNumberFormat="1" applyFont="1" applyBorder="1" applyAlignment="1" applyProtection="1">
      <alignment shrinkToFit="1"/>
      <protection locked="0"/>
    </xf>
    <xf numFmtId="177" fontId="10" fillId="0" borderId="7" xfId="12" applyNumberFormat="1" applyFont="1" applyBorder="1" applyAlignment="1" applyProtection="1">
      <alignment shrinkToFit="1"/>
      <protection locked="0"/>
    </xf>
    <xf numFmtId="177" fontId="10" fillId="0" borderId="6" xfId="12" applyNumberFormat="1" applyFont="1" applyBorder="1" applyAlignment="1" applyProtection="1">
      <alignment shrinkToFit="1"/>
      <protection locked="0"/>
    </xf>
    <xf numFmtId="184" fontId="10" fillId="0" borderId="7" xfId="12" applyNumberFormat="1" applyFont="1" applyBorder="1" applyAlignment="1" applyProtection="1">
      <alignment horizontal="left" shrinkToFit="1"/>
      <protection locked="0"/>
    </xf>
    <xf numFmtId="0" fontId="10" fillId="0" borderId="7" xfId="12" applyFont="1" applyBorder="1" applyAlignment="1" applyProtection="1">
      <alignment horizontal="left" shrinkToFit="1"/>
      <protection locked="0"/>
    </xf>
    <xf numFmtId="49" fontId="10" fillId="0" borderId="7" xfId="12" applyNumberFormat="1" applyFont="1" applyBorder="1" applyAlignment="1" applyProtection="1">
      <alignment horizontal="left" shrinkToFit="1"/>
      <protection locked="0"/>
    </xf>
    <xf numFmtId="0" fontId="10" fillId="0" borderId="6" xfId="12" applyFont="1" applyBorder="1" applyAlignment="1" applyProtection="1">
      <alignment horizontal="left" shrinkToFit="1"/>
      <protection locked="0"/>
    </xf>
    <xf numFmtId="177" fontId="10" fillId="0" borderId="34" xfId="12" applyNumberFormat="1" applyFont="1" applyBorder="1" applyAlignment="1" applyProtection="1">
      <alignment shrinkToFit="1"/>
      <protection locked="0"/>
    </xf>
    <xf numFmtId="177" fontId="10" fillId="0" borderId="0" xfId="12" applyNumberFormat="1" applyFont="1" applyAlignment="1" applyProtection="1">
      <alignment shrinkToFit="1"/>
      <protection locked="0"/>
    </xf>
    <xf numFmtId="177" fontId="10" fillId="0" borderId="51" xfId="12" applyNumberFormat="1" applyFont="1" applyBorder="1" applyAlignment="1" applyProtection="1">
      <alignment shrinkToFit="1"/>
      <protection locked="0"/>
    </xf>
    <xf numFmtId="41" fontId="5" fillId="0" borderId="7" xfId="12" applyNumberFormat="1" applyBorder="1" applyAlignment="1" applyProtection="1">
      <alignment horizontal="center" shrinkToFit="1"/>
      <protection locked="0"/>
    </xf>
    <xf numFmtId="0" fontId="5" fillId="0" borderId="7" xfId="12" applyBorder="1" applyAlignment="1" applyProtection="1">
      <alignment horizontal="center" shrinkToFit="1"/>
      <protection locked="0"/>
    </xf>
    <xf numFmtId="38" fontId="10" fillId="0" borderId="7" xfId="12" applyNumberFormat="1" applyFont="1" applyBorder="1" applyAlignment="1" applyProtection="1">
      <alignment horizontal="left" shrinkToFit="1"/>
      <protection locked="0"/>
    </xf>
    <xf numFmtId="0" fontId="10" fillId="0" borderId="0" xfId="12" applyFont="1" applyAlignment="1" applyProtection="1">
      <alignment shrinkToFit="1"/>
      <protection locked="0"/>
    </xf>
    <xf numFmtId="0" fontId="10" fillId="0" borderId="51" xfId="12" applyFont="1" applyBorder="1" applyAlignment="1" applyProtection="1">
      <alignment shrinkToFit="1"/>
      <protection locked="0"/>
    </xf>
    <xf numFmtId="201" fontId="10" fillId="0" borderId="7" xfId="12" applyNumberFormat="1" applyFont="1" applyBorder="1" applyAlignment="1" applyProtection="1">
      <alignment horizontal="center" shrinkToFit="1"/>
      <protection locked="0"/>
    </xf>
    <xf numFmtId="177" fontId="10" fillId="0" borderId="53" xfId="12" applyNumberFormat="1" applyFont="1" applyBorder="1" applyAlignment="1" applyProtection="1">
      <alignment shrinkToFit="1"/>
      <protection locked="0"/>
    </xf>
    <xf numFmtId="177" fontId="10" fillId="0" borderId="15" xfId="12" applyNumberFormat="1" applyFont="1" applyBorder="1" applyAlignment="1" applyProtection="1">
      <alignment shrinkToFit="1"/>
      <protection locked="0"/>
    </xf>
    <xf numFmtId="177" fontId="10" fillId="0" borderId="52" xfId="12" applyNumberFormat="1" applyFont="1" applyBorder="1" applyAlignment="1" applyProtection="1">
      <alignment shrinkToFit="1"/>
      <protection locked="0"/>
    </xf>
    <xf numFmtId="0" fontId="10" fillId="0" borderId="53" xfId="12" applyFont="1" applyBorder="1" applyAlignment="1" applyProtection="1">
      <alignment horizontal="center" shrinkToFit="1"/>
      <protection locked="0"/>
    </xf>
    <xf numFmtId="0" fontId="10" fillId="0" borderId="15" xfId="12" applyFont="1" applyBorder="1" applyAlignment="1" applyProtection="1">
      <alignment horizontal="center" shrinkToFit="1"/>
      <protection locked="0"/>
    </xf>
    <xf numFmtId="0" fontId="10" fillId="0" borderId="52" xfId="12" applyFont="1" applyBorder="1" applyAlignment="1" applyProtection="1">
      <alignment horizontal="center" shrinkToFit="1"/>
      <protection locked="0"/>
    </xf>
    <xf numFmtId="185" fontId="10" fillId="0" borderId="15" xfId="13" applyNumberFormat="1" applyFont="1" applyFill="1" applyBorder="1" applyAlignment="1" applyProtection="1">
      <alignment shrinkToFit="1"/>
      <protection locked="0"/>
    </xf>
    <xf numFmtId="185" fontId="10" fillId="0" borderId="24" xfId="13" applyNumberFormat="1" applyFont="1" applyFill="1" applyBorder="1" applyAlignment="1" applyProtection="1">
      <alignment shrinkToFit="1"/>
      <protection locked="0"/>
    </xf>
    <xf numFmtId="49" fontId="18" fillId="0" borderId="7" xfId="12" applyNumberFormat="1" applyFont="1" applyBorder="1" applyAlignment="1" applyProtection="1">
      <alignment horizontal="left" shrinkToFit="1"/>
      <protection locked="0"/>
    </xf>
    <xf numFmtId="0" fontId="10" fillId="0" borderId="22" xfId="12" applyFont="1" applyBorder="1" applyAlignment="1" applyProtection="1">
      <alignment horizontal="left" indent="1" shrinkToFit="1"/>
      <protection locked="0"/>
    </xf>
    <xf numFmtId="0" fontId="10" fillId="0" borderId="39" xfId="12" applyFont="1" applyBorder="1" applyAlignment="1" applyProtection="1">
      <alignment horizontal="left" indent="1" shrinkToFit="1"/>
      <protection locked="0"/>
    </xf>
    <xf numFmtId="49" fontId="5" fillId="0" borderId="8" xfId="12" applyNumberFormat="1" applyBorder="1" applyAlignment="1" applyProtection="1">
      <alignment horizontal="center" shrinkToFit="1"/>
      <protection locked="0"/>
    </xf>
    <xf numFmtId="0" fontId="5" fillId="0" borderId="11" xfId="12" applyBorder="1" applyAlignment="1" applyProtection="1">
      <alignment shrinkToFit="1"/>
      <protection locked="0"/>
    </xf>
    <xf numFmtId="0" fontId="5" fillId="0" borderId="8" xfId="12" applyBorder="1" applyAlignment="1" applyProtection="1">
      <alignment shrinkToFit="1"/>
      <protection locked="0"/>
    </xf>
    <xf numFmtId="0" fontId="5" fillId="0" borderId="56" xfId="12" applyBorder="1" applyAlignment="1" applyProtection="1">
      <alignment shrinkToFit="1"/>
      <protection locked="0"/>
    </xf>
    <xf numFmtId="49" fontId="5" fillId="0" borderId="22" xfId="12" applyNumberFormat="1" applyBorder="1" applyAlignment="1" applyProtection="1">
      <alignment horizontal="center" shrinkToFit="1"/>
      <protection locked="0"/>
    </xf>
    <xf numFmtId="0" fontId="5" fillId="0" borderId="1" xfId="12" applyBorder="1" applyAlignment="1">
      <alignment horizontal="distributed" vertical="center" justifyLastLine="1"/>
    </xf>
    <xf numFmtId="0" fontId="5" fillId="0" borderId="2" xfId="12" applyBorder="1" applyAlignment="1">
      <alignment horizontal="distributed" vertical="center" justifyLastLine="1"/>
    </xf>
    <xf numFmtId="0" fontId="5" fillId="0" borderId="43" xfId="12" applyBorder="1" applyAlignment="1">
      <alignment horizontal="distributed" vertical="center" justifyLastLine="1"/>
    </xf>
    <xf numFmtId="0" fontId="5" fillId="0" borderId="30" xfId="12" applyBorder="1" applyAlignment="1">
      <alignment horizontal="distributed" vertical="center" justifyLastLine="1"/>
    </xf>
    <xf numFmtId="0" fontId="5" fillId="0" borderId="3" xfId="12" applyBorder="1" applyAlignment="1">
      <alignment horizontal="distributed" vertical="center" justifyLastLine="1"/>
    </xf>
    <xf numFmtId="49" fontId="5" fillId="0" borderId="42" xfId="12" applyNumberFormat="1" applyBorder="1" applyAlignment="1" applyProtection="1">
      <alignment horizontal="center" shrinkToFit="1"/>
      <protection locked="0"/>
    </xf>
    <xf numFmtId="0" fontId="12" fillId="0" borderId="0" xfId="12" applyFont="1" applyAlignment="1">
      <alignment horizontal="center" vertical="center" shrinkToFit="1"/>
    </xf>
    <xf numFmtId="41" fontId="5" fillId="0" borderId="25" xfId="12" applyNumberFormat="1" applyBorder="1" applyAlignment="1">
      <alignment vertical="center" shrinkToFit="1"/>
    </xf>
    <xf numFmtId="0" fontId="5" fillId="0" borderId="42" xfId="12" applyBorder="1" applyAlignment="1">
      <alignment vertical="center" shrinkToFit="1"/>
    </xf>
    <xf numFmtId="0" fontId="5" fillId="0" borderId="19" xfId="12" applyBorder="1" applyAlignment="1">
      <alignment horizontal="left" vertical="center" indent="1" shrinkToFit="1"/>
    </xf>
    <xf numFmtId="0" fontId="5" fillId="0" borderId="15" xfId="12" applyBorder="1" applyAlignment="1">
      <alignment horizontal="left" vertical="center" indent="1" shrinkToFit="1"/>
    </xf>
    <xf numFmtId="0" fontId="5" fillId="0" borderId="25" xfId="12" applyBorder="1" applyAlignment="1">
      <alignment vertical="center" shrinkToFit="1"/>
    </xf>
    <xf numFmtId="0" fontId="5" fillId="0" borderId="19" xfId="12" applyBorder="1" applyAlignment="1">
      <alignment vertical="center" shrinkToFit="1"/>
    </xf>
    <xf numFmtId="0" fontId="5" fillId="0" borderId="15" xfId="12" applyBorder="1" applyAlignment="1">
      <alignment vertical="center" shrinkToFit="1"/>
    </xf>
    <xf numFmtId="38" fontId="10" fillId="0" borderId="7" xfId="13" applyFont="1" applyFill="1" applyBorder="1" applyAlignment="1" applyProtection="1">
      <alignment horizontal="left" shrinkToFit="1"/>
      <protection locked="0"/>
    </xf>
    <xf numFmtId="38" fontId="10" fillId="0" borderId="6" xfId="13" applyFont="1" applyFill="1" applyBorder="1" applyAlignment="1" applyProtection="1">
      <alignment horizontal="left" shrinkToFit="1"/>
      <protection locked="0"/>
    </xf>
    <xf numFmtId="38" fontId="10" fillId="0" borderId="7" xfId="12" applyNumberFormat="1" applyFont="1" applyFill="1" applyBorder="1" applyAlignment="1" applyProtection="1">
      <alignment shrinkToFit="1"/>
      <protection locked="0"/>
    </xf>
    <xf numFmtId="0" fontId="10" fillId="0" borderId="7" xfId="12" applyFont="1" applyFill="1" applyBorder="1" applyAlignment="1" applyProtection="1">
      <alignment horizontal="center" shrinkToFit="1"/>
      <protection locked="0"/>
    </xf>
    <xf numFmtId="201" fontId="10" fillId="0" borderId="7" xfId="12" applyNumberFormat="1" applyFont="1" applyFill="1" applyBorder="1" applyAlignment="1" applyProtection="1">
      <alignment horizontal="center" shrinkToFit="1"/>
      <protection locked="0"/>
    </xf>
    <xf numFmtId="38" fontId="10" fillId="0" borderId="7" xfId="12" applyNumberFormat="1" applyFont="1" applyFill="1" applyBorder="1" applyAlignment="1" applyProtection="1">
      <alignment horizontal="left" shrinkToFit="1"/>
      <protection locked="0"/>
    </xf>
    <xf numFmtId="0" fontId="10" fillId="0" borderId="7" xfId="12" applyFont="1" applyFill="1" applyBorder="1" applyAlignment="1" applyProtection="1">
      <alignment shrinkToFit="1"/>
      <protection locked="0"/>
    </xf>
    <xf numFmtId="186" fontId="10" fillId="0" borderId="7" xfId="13" applyNumberFormat="1" applyFont="1" applyFill="1" applyBorder="1" applyAlignment="1" applyProtection="1">
      <alignment horizontal="center" shrinkToFit="1"/>
      <protection locked="0"/>
    </xf>
    <xf numFmtId="38" fontId="10" fillId="0" borderId="7" xfId="12" applyNumberFormat="1" applyFont="1" applyFill="1" applyBorder="1" applyAlignment="1" applyProtection="1">
      <alignment horizontal="left" shrinkToFit="1"/>
      <protection locked="0"/>
    </xf>
    <xf numFmtId="38" fontId="17" fillId="0" borderId="7" xfId="12" applyNumberFormat="1" applyFont="1" applyFill="1" applyBorder="1" applyAlignment="1" applyProtection="1">
      <alignment horizontal="left" shrinkToFit="1"/>
      <protection locked="0"/>
    </xf>
    <xf numFmtId="0" fontId="23" fillId="0" borderId="0" xfId="15" applyFont="1" applyAlignment="1"/>
    <xf numFmtId="0" fontId="33" fillId="0" borderId="0" xfId="15" applyFont="1" applyAlignment="1">
      <alignment horizontal="left" vertical="top"/>
    </xf>
    <xf numFmtId="0" fontId="27" fillId="0" borderId="0" xfId="15" applyFont="1" applyAlignment="1">
      <alignment horizontal="left" wrapText="1" shrinkToFit="1"/>
    </xf>
    <xf numFmtId="0" fontId="29" fillId="0" borderId="0" xfId="15" applyFont="1" applyAlignment="1">
      <alignment horizontal="left" shrinkToFit="1"/>
    </xf>
    <xf numFmtId="0" fontId="29" fillId="0" borderId="15" xfId="15" applyFont="1" applyBorder="1" applyAlignment="1">
      <alignment horizontal="left" shrinkToFit="1"/>
    </xf>
  </cellXfs>
  <cellStyles count="17">
    <cellStyle name="パーセント 2" xfId="2" xr:uid="{00000000-0005-0000-0000-000000000000}"/>
    <cellStyle name="パーセント 3" xfId="11" xr:uid="{00000000-0005-0000-0000-000001000000}"/>
    <cellStyle name="パーセント 4" xfId="14" xr:uid="{00000000-0005-0000-0000-000002000000}"/>
    <cellStyle name="ユーザー" xfId="3" xr:uid="{00000000-0005-0000-0000-000003000000}"/>
    <cellStyle name="桁区切り" xfId="1" builtinId="6"/>
    <cellStyle name="桁区切り 2" xfId="5" xr:uid="{00000000-0005-0000-0000-000005000000}"/>
    <cellStyle name="桁区切り 3" xfId="7" xr:uid="{00000000-0005-0000-0000-000006000000}"/>
    <cellStyle name="桁区切り 4" xfId="13" xr:uid="{00000000-0005-0000-0000-000007000000}"/>
    <cellStyle name="標準" xfId="0" builtinId="0"/>
    <cellStyle name="標準 2" xfId="4" xr:uid="{00000000-0005-0000-0000-000009000000}"/>
    <cellStyle name="標準 3" xfId="6" xr:uid="{00000000-0005-0000-0000-00000A000000}"/>
    <cellStyle name="標準 4" xfId="10" xr:uid="{00000000-0005-0000-0000-00000B000000}"/>
    <cellStyle name="標準 5" xfId="12" xr:uid="{00000000-0005-0000-0000-00000C000000}"/>
    <cellStyle name="標準_031110 地番図＆土地評価" xfId="15" xr:uid="{00000000-0005-0000-0000-00000D000000}"/>
    <cellStyle name="標準_H10旭鎌数実施設計（道路）" xfId="16" xr:uid="{00000000-0005-0000-0000-00000E000000}"/>
    <cellStyle name="標準_横浜橋梁" xfId="8" xr:uid="{00000000-0005-0000-0000-00000F000000}"/>
    <cellStyle name="標準_人件耐震" xfId="9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373;&#35336;&#35211;&#31309;&#26360;&#65298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件費･補正等"/>
      <sheetName val="表紙"/>
      <sheetName val="内訳書"/>
      <sheetName val="H15人件費"/>
      <sheetName val="人件費"/>
      <sheetName val="Sheet2"/>
      <sheetName val="Sheet3"/>
      <sheetName val="鏡"/>
      <sheetName val="内訳"/>
      <sheetName val="計画準備"/>
      <sheetName val="竣工図の点検"/>
      <sheetName val="現地調査"/>
      <sheetName val="編集"/>
      <sheetName val="原図作成"/>
      <sheetName val="平面計画準備"/>
      <sheetName val="道路現況調査"/>
      <sheetName val="台帳図作成"/>
      <sheetName val="調書計画準備"/>
      <sheetName val="測定基図作成"/>
      <sheetName val="データ作成"/>
      <sheetName val="座標測定"/>
      <sheetName val="計算処理"/>
      <sheetName val="調書作成"/>
      <sheetName val="総括表の更新"/>
      <sheetName val="点検整理"/>
      <sheetName val="単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Zeros="0" view="pageBreakPreview" zoomScaleNormal="85" zoomScaleSheetLayoutView="100" workbookViewId="0">
      <selection activeCell="E13" sqref="E13:G13"/>
    </sheetView>
  </sheetViews>
  <sheetFormatPr defaultRowHeight="13.5"/>
  <cols>
    <col min="1" max="1" width="4.625" style="106" customWidth="1"/>
    <col min="2" max="2" width="10.375" style="106" customWidth="1"/>
    <col min="3" max="3" width="5.25" style="106" customWidth="1"/>
    <col min="4" max="4" width="16.25" style="106" customWidth="1"/>
    <col min="5" max="5" width="8.125" style="106" customWidth="1"/>
    <col min="6" max="6" width="3.5" style="106" customWidth="1"/>
    <col min="7" max="7" width="34.125" style="106" customWidth="1"/>
    <col min="8" max="8" width="4.625" style="106" customWidth="1"/>
    <col min="9" max="9" width="35.25" style="106" customWidth="1"/>
    <col min="10" max="256" width="9" style="106"/>
    <col min="257" max="257" width="4.625" style="106" customWidth="1"/>
    <col min="258" max="258" width="10.375" style="106" customWidth="1"/>
    <col min="259" max="259" width="5.25" style="106" customWidth="1"/>
    <col min="260" max="260" width="14.875" style="106" customWidth="1"/>
    <col min="261" max="261" width="8.125" style="106" customWidth="1"/>
    <col min="262" max="262" width="3.5" style="106" customWidth="1"/>
    <col min="263" max="263" width="34.125" style="106" customWidth="1"/>
    <col min="264" max="264" width="4.625" style="106" customWidth="1"/>
    <col min="265" max="265" width="35.25" style="106" customWidth="1"/>
    <col min="266" max="512" width="9" style="106"/>
    <col min="513" max="513" width="4.625" style="106" customWidth="1"/>
    <col min="514" max="514" width="10.375" style="106" customWidth="1"/>
    <col min="515" max="515" width="5.25" style="106" customWidth="1"/>
    <col min="516" max="516" width="14.875" style="106" customWidth="1"/>
    <col min="517" max="517" width="8.125" style="106" customWidth="1"/>
    <col min="518" max="518" width="3.5" style="106" customWidth="1"/>
    <col min="519" max="519" width="34.125" style="106" customWidth="1"/>
    <col min="520" max="520" width="4.625" style="106" customWidth="1"/>
    <col min="521" max="521" width="35.25" style="106" customWidth="1"/>
    <col min="522" max="768" width="9" style="106"/>
    <col min="769" max="769" width="4.625" style="106" customWidth="1"/>
    <col min="770" max="770" width="10.375" style="106" customWidth="1"/>
    <col min="771" max="771" width="5.25" style="106" customWidth="1"/>
    <col min="772" max="772" width="14.875" style="106" customWidth="1"/>
    <col min="773" max="773" width="8.125" style="106" customWidth="1"/>
    <col min="774" max="774" width="3.5" style="106" customWidth="1"/>
    <col min="775" max="775" width="34.125" style="106" customWidth="1"/>
    <col min="776" max="776" width="4.625" style="106" customWidth="1"/>
    <col min="777" max="777" width="35.25" style="106" customWidth="1"/>
    <col min="778" max="1024" width="9" style="106"/>
    <col min="1025" max="1025" width="4.625" style="106" customWidth="1"/>
    <col min="1026" max="1026" width="10.375" style="106" customWidth="1"/>
    <col min="1027" max="1027" width="5.25" style="106" customWidth="1"/>
    <col min="1028" max="1028" width="14.875" style="106" customWidth="1"/>
    <col min="1029" max="1029" width="8.125" style="106" customWidth="1"/>
    <col min="1030" max="1030" width="3.5" style="106" customWidth="1"/>
    <col min="1031" max="1031" width="34.125" style="106" customWidth="1"/>
    <col min="1032" max="1032" width="4.625" style="106" customWidth="1"/>
    <col min="1033" max="1033" width="35.25" style="106" customWidth="1"/>
    <col min="1034" max="1280" width="9" style="106"/>
    <col min="1281" max="1281" width="4.625" style="106" customWidth="1"/>
    <col min="1282" max="1282" width="10.375" style="106" customWidth="1"/>
    <col min="1283" max="1283" width="5.25" style="106" customWidth="1"/>
    <col min="1284" max="1284" width="14.875" style="106" customWidth="1"/>
    <col min="1285" max="1285" width="8.125" style="106" customWidth="1"/>
    <col min="1286" max="1286" width="3.5" style="106" customWidth="1"/>
    <col min="1287" max="1287" width="34.125" style="106" customWidth="1"/>
    <col min="1288" max="1288" width="4.625" style="106" customWidth="1"/>
    <col min="1289" max="1289" width="35.25" style="106" customWidth="1"/>
    <col min="1290" max="1536" width="9" style="106"/>
    <col min="1537" max="1537" width="4.625" style="106" customWidth="1"/>
    <col min="1538" max="1538" width="10.375" style="106" customWidth="1"/>
    <col min="1539" max="1539" width="5.25" style="106" customWidth="1"/>
    <col min="1540" max="1540" width="14.875" style="106" customWidth="1"/>
    <col min="1541" max="1541" width="8.125" style="106" customWidth="1"/>
    <col min="1542" max="1542" width="3.5" style="106" customWidth="1"/>
    <col min="1543" max="1543" width="34.125" style="106" customWidth="1"/>
    <col min="1544" max="1544" width="4.625" style="106" customWidth="1"/>
    <col min="1545" max="1545" width="35.25" style="106" customWidth="1"/>
    <col min="1546" max="1792" width="9" style="106"/>
    <col min="1793" max="1793" width="4.625" style="106" customWidth="1"/>
    <col min="1794" max="1794" width="10.375" style="106" customWidth="1"/>
    <col min="1795" max="1795" width="5.25" style="106" customWidth="1"/>
    <col min="1796" max="1796" width="14.875" style="106" customWidth="1"/>
    <col min="1797" max="1797" width="8.125" style="106" customWidth="1"/>
    <col min="1798" max="1798" width="3.5" style="106" customWidth="1"/>
    <col min="1799" max="1799" width="34.125" style="106" customWidth="1"/>
    <col min="1800" max="1800" width="4.625" style="106" customWidth="1"/>
    <col min="1801" max="1801" width="35.25" style="106" customWidth="1"/>
    <col min="1802" max="2048" width="9" style="106"/>
    <col min="2049" max="2049" width="4.625" style="106" customWidth="1"/>
    <col min="2050" max="2050" width="10.375" style="106" customWidth="1"/>
    <col min="2051" max="2051" width="5.25" style="106" customWidth="1"/>
    <col min="2052" max="2052" width="14.875" style="106" customWidth="1"/>
    <col min="2053" max="2053" width="8.125" style="106" customWidth="1"/>
    <col min="2054" max="2054" width="3.5" style="106" customWidth="1"/>
    <col min="2055" max="2055" width="34.125" style="106" customWidth="1"/>
    <col min="2056" max="2056" width="4.625" style="106" customWidth="1"/>
    <col min="2057" max="2057" width="35.25" style="106" customWidth="1"/>
    <col min="2058" max="2304" width="9" style="106"/>
    <col min="2305" max="2305" width="4.625" style="106" customWidth="1"/>
    <col min="2306" max="2306" width="10.375" style="106" customWidth="1"/>
    <col min="2307" max="2307" width="5.25" style="106" customWidth="1"/>
    <col min="2308" max="2308" width="14.875" style="106" customWidth="1"/>
    <col min="2309" max="2309" width="8.125" style="106" customWidth="1"/>
    <col min="2310" max="2310" width="3.5" style="106" customWidth="1"/>
    <col min="2311" max="2311" width="34.125" style="106" customWidth="1"/>
    <col min="2312" max="2312" width="4.625" style="106" customWidth="1"/>
    <col min="2313" max="2313" width="35.25" style="106" customWidth="1"/>
    <col min="2314" max="2560" width="9" style="106"/>
    <col min="2561" max="2561" width="4.625" style="106" customWidth="1"/>
    <col min="2562" max="2562" width="10.375" style="106" customWidth="1"/>
    <col min="2563" max="2563" width="5.25" style="106" customWidth="1"/>
    <col min="2564" max="2564" width="14.875" style="106" customWidth="1"/>
    <col min="2565" max="2565" width="8.125" style="106" customWidth="1"/>
    <col min="2566" max="2566" width="3.5" style="106" customWidth="1"/>
    <col min="2567" max="2567" width="34.125" style="106" customWidth="1"/>
    <col min="2568" max="2568" width="4.625" style="106" customWidth="1"/>
    <col min="2569" max="2569" width="35.25" style="106" customWidth="1"/>
    <col min="2570" max="2816" width="9" style="106"/>
    <col min="2817" max="2817" width="4.625" style="106" customWidth="1"/>
    <col min="2818" max="2818" width="10.375" style="106" customWidth="1"/>
    <col min="2819" max="2819" width="5.25" style="106" customWidth="1"/>
    <col min="2820" max="2820" width="14.875" style="106" customWidth="1"/>
    <col min="2821" max="2821" width="8.125" style="106" customWidth="1"/>
    <col min="2822" max="2822" width="3.5" style="106" customWidth="1"/>
    <col min="2823" max="2823" width="34.125" style="106" customWidth="1"/>
    <col min="2824" max="2824" width="4.625" style="106" customWidth="1"/>
    <col min="2825" max="2825" width="35.25" style="106" customWidth="1"/>
    <col min="2826" max="3072" width="9" style="106"/>
    <col min="3073" max="3073" width="4.625" style="106" customWidth="1"/>
    <col min="3074" max="3074" width="10.375" style="106" customWidth="1"/>
    <col min="3075" max="3075" width="5.25" style="106" customWidth="1"/>
    <col min="3076" max="3076" width="14.875" style="106" customWidth="1"/>
    <col min="3077" max="3077" width="8.125" style="106" customWidth="1"/>
    <col min="3078" max="3078" width="3.5" style="106" customWidth="1"/>
    <col min="3079" max="3079" width="34.125" style="106" customWidth="1"/>
    <col min="3080" max="3080" width="4.625" style="106" customWidth="1"/>
    <col min="3081" max="3081" width="35.25" style="106" customWidth="1"/>
    <col min="3082" max="3328" width="9" style="106"/>
    <col min="3329" max="3329" width="4.625" style="106" customWidth="1"/>
    <col min="3330" max="3330" width="10.375" style="106" customWidth="1"/>
    <col min="3331" max="3331" width="5.25" style="106" customWidth="1"/>
    <col min="3332" max="3332" width="14.875" style="106" customWidth="1"/>
    <col min="3333" max="3333" width="8.125" style="106" customWidth="1"/>
    <col min="3334" max="3334" width="3.5" style="106" customWidth="1"/>
    <col min="3335" max="3335" width="34.125" style="106" customWidth="1"/>
    <col min="3336" max="3336" width="4.625" style="106" customWidth="1"/>
    <col min="3337" max="3337" width="35.25" style="106" customWidth="1"/>
    <col min="3338" max="3584" width="9" style="106"/>
    <col min="3585" max="3585" width="4.625" style="106" customWidth="1"/>
    <col min="3586" max="3586" width="10.375" style="106" customWidth="1"/>
    <col min="3587" max="3587" width="5.25" style="106" customWidth="1"/>
    <col min="3588" max="3588" width="14.875" style="106" customWidth="1"/>
    <col min="3589" max="3589" width="8.125" style="106" customWidth="1"/>
    <col min="3590" max="3590" width="3.5" style="106" customWidth="1"/>
    <col min="3591" max="3591" width="34.125" style="106" customWidth="1"/>
    <col min="3592" max="3592" width="4.625" style="106" customWidth="1"/>
    <col min="3593" max="3593" width="35.25" style="106" customWidth="1"/>
    <col min="3594" max="3840" width="9" style="106"/>
    <col min="3841" max="3841" width="4.625" style="106" customWidth="1"/>
    <col min="3842" max="3842" width="10.375" style="106" customWidth="1"/>
    <col min="3843" max="3843" width="5.25" style="106" customWidth="1"/>
    <col min="3844" max="3844" width="14.875" style="106" customWidth="1"/>
    <col min="3845" max="3845" width="8.125" style="106" customWidth="1"/>
    <col min="3846" max="3846" width="3.5" style="106" customWidth="1"/>
    <col min="3847" max="3847" width="34.125" style="106" customWidth="1"/>
    <col min="3848" max="3848" width="4.625" style="106" customWidth="1"/>
    <col min="3849" max="3849" width="35.25" style="106" customWidth="1"/>
    <col min="3850" max="4096" width="9" style="106"/>
    <col min="4097" max="4097" width="4.625" style="106" customWidth="1"/>
    <col min="4098" max="4098" width="10.375" style="106" customWidth="1"/>
    <col min="4099" max="4099" width="5.25" style="106" customWidth="1"/>
    <col min="4100" max="4100" width="14.875" style="106" customWidth="1"/>
    <col min="4101" max="4101" width="8.125" style="106" customWidth="1"/>
    <col min="4102" max="4102" width="3.5" style="106" customWidth="1"/>
    <col min="4103" max="4103" width="34.125" style="106" customWidth="1"/>
    <col min="4104" max="4104" width="4.625" style="106" customWidth="1"/>
    <col min="4105" max="4105" width="35.25" style="106" customWidth="1"/>
    <col min="4106" max="4352" width="9" style="106"/>
    <col min="4353" max="4353" width="4.625" style="106" customWidth="1"/>
    <col min="4354" max="4354" width="10.375" style="106" customWidth="1"/>
    <col min="4355" max="4355" width="5.25" style="106" customWidth="1"/>
    <col min="4356" max="4356" width="14.875" style="106" customWidth="1"/>
    <col min="4357" max="4357" width="8.125" style="106" customWidth="1"/>
    <col min="4358" max="4358" width="3.5" style="106" customWidth="1"/>
    <col min="4359" max="4359" width="34.125" style="106" customWidth="1"/>
    <col min="4360" max="4360" width="4.625" style="106" customWidth="1"/>
    <col min="4361" max="4361" width="35.25" style="106" customWidth="1"/>
    <col min="4362" max="4608" width="9" style="106"/>
    <col min="4609" max="4609" width="4.625" style="106" customWidth="1"/>
    <col min="4610" max="4610" width="10.375" style="106" customWidth="1"/>
    <col min="4611" max="4611" width="5.25" style="106" customWidth="1"/>
    <col min="4612" max="4612" width="14.875" style="106" customWidth="1"/>
    <col min="4613" max="4613" width="8.125" style="106" customWidth="1"/>
    <col min="4614" max="4614" width="3.5" style="106" customWidth="1"/>
    <col min="4615" max="4615" width="34.125" style="106" customWidth="1"/>
    <col min="4616" max="4616" width="4.625" style="106" customWidth="1"/>
    <col min="4617" max="4617" width="35.25" style="106" customWidth="1"/>
    <col min="4618" max="4864" width="9" style="106"/>
    <col min="4865" max="4865" width="4.625" style="106" customWidth="1"/>
    <col min="4866" max="4866" width="10.375" style="106" customWidth="1"/>
    <col min="4867" max="4867" width="5.25" style="106" customWidth="1"/>
    <col min="4868" max="4868" width="14.875" style="106" customWidth="1"/>
    <col min="4869" max="4869" width="8.125" style="106" customWidth="1"/>
    <col min="4870" max="4870" width="3.5" style="106" customWidth="1"/>
    <col min="4871" max="4871" width="34.125" style="106" customWidth="1"/>
    <col min="4872" max="4872" width="4.625" style="106" customWidth="1"/>
    <col min="4873" max="4873" width="35.25" style="106" customWidth="1"/>
    <col min="4874" max="5120" width="9" style="106"/>
    <col min="5121" max="5121" width="4.625" style="106" customWidth="1"/>
    <col min="5122" max="5122" width="10.375" style="106" customWidth="1"/>
    <col min="5123" max="5123" width="5.25" style="106" customWidth="1"/>
    <col min="5124" max="5124" width="14.875" style="106" customWidth="1"/>
    <col min="5125" max="5125" width="8.125" style="106" customWidth="1"/>
    <col min="5126" max="5126" width="3.5" style="106" customWidth="1"/>
    <col min="5127" max="5127" width="34.125" style="106" customWidth="1"/>
    <col min="5128" max="5128" width="4.625" style="106" customWidth="1"/>
    <col min="5129" max="5129" width="35.25" style="106" customWidth="1"/>
    <col min="5130" max="5376" width="9" style="106"/>
    <col min="5377" max="5377" width="4.625" style="106" customWidth="1"/>
    <col min="5378" max="5378" width="10.375" style="106" customWidth="1"/>
    <col min="5379" max="5379" width="5.25" style="106" customWidth="1"/>
    <col min="5380" max="5380" width="14.875" style="106" customWidth="1"/>
    <col min="5381" max="5381" width="8.125" style="106" customWidth="1"/>
    <col min="5382" max="5382" width="3.5" style="106" customWidth="1"/>
    <col min="5383" max="5383" width="34.125" style="106" customWidth="1"/>
    <col min="5384" max="5384" width="4.625" style="106" customWidth="1"/>
    <col min="5385" max="5385" width="35.25" style="106" customWidth="1"/>
    <col min="5386" max="5632" width="9" style="106"/>
    <col min="5633" max="5633" width="4.625" style="106" customWidth="1"/>
    <col min="5634" max="5634" width="10.375" style="106" customWidth="1"/>
    <col min="5635" max="5635" width="5.25" style="106" customWidth="1"/>
    <col min="5636" max="5636" width="14.875" style="106" customWidth="1"/>
    <col min="5637" max="5637" width="8.125" style="106" customWidth="1"/>
    <col min="5638" max="5638" width="3.5" style="106" customWidth="1"/>
    <col min="5639" max="5639" width="34.125" style="106" customWidth="1"/>
    <col min="5640" max="5640" width="4.625" style="106" customWidth="1"/>
    <col min="5641" max="5641" width="35.25" style="106" customWidth="1"/>
    <col min="5642" max="5888" width="9" style="106"/>
    <col min="5889" max="5889" width="4.625" style="106" customWidth="1"/>
    <col min="5890" max="5890" width="10.375" style="106" customWidth="1"/>
    <col min="5891" max="5891" width="5.25" style="106" customWidth="1"/>
    <col min="5892" max="5892" width="14.875" style="106" customWidth="1"/>
    <col min="5893" max="5893" width="8.125" style="106" customWidth="1"/>
    <col min="5894" max="5894" width="3.5" style="106" customWidth="1"/>
    <col min="5895" max="5895" width="34.125" style="106" customWidth="1"/>
    <col min="5896" max="5896" width="4.625" style="106" customWidth="1"/>
    <col min="5897" max="5897" width="35.25" style="106" customWidth="1"/>
    <col min="5898" max="6144" width="9" style="106"/>
    <col min="6145" max="6145" width="4.625" style="106" customWidth="1"/>
    <col min="6146" max="6146" width="10.375" style="106" customWidth="1"/>
    <col min="6147" max="6147" width="5.25" style="106" customWidth="1"/>
    <col min="6148" max="6148" width="14.875" style="106" customWidth="1"/>
    <col min="6149" max="6149" width="8.125" style="106" customWidth="1"/>
    <col min="6150" max="6150" width="3.5" style="106" customWidth="1"/>
    <col min="6151" max="6151" width="34.125" style="106" customWidth="1"/>
    <col min="6152" max="6152" width="4.625" style="106" customWidth="1"/>
    <col min="6153" max="6153" width="35.25" style="106" customWidth="1"/>
    <col min="6154" max="6400" width="9" style="106"/>
    <col min="6401" max="6401" width="4.625" style="106" customWidth="1"/>
    <col min="6402" max="6402" width="10.375" style="106" customWidth="1"/>
    <col min="6403" max="6403" width="5.25" style="106" customWidth="1"/>
    <col min="6404" max="6404" width="14.875" style="106" customWidth="1"/>
    <col min="6405" max="6405" width="8.125" style="106" customWidth="1"/>
    <col min="6406" max="6406" width="3.5" style="106" customWidth="1"/>
    <col min="6407" max="6407" width="34.125" style="106" customWidth="1"/>
    <col min="6408" max="6408" width="4.625" style="106" customWidth="1"/>
    <col min="6409" max="6409" width="35.25" style="106" customWidth="1"/>
    <col min="6410" max="6656" width="9" style="106"/>
    <col min="6657" max="6657" width="4.625" style="106" customWidth="1"/>
    <col min="6658" max="6658" width="10.375" style="106" customWidth="1"/>
    <col min="6659" max="6659" width="5.25" style="106" customWidth="1"/>
    <col min="6660" max="6660" width="14.875" style="106" customWidth="1"/>
    <col min="6661" max="6661" width="8.125" style="106" customWidth="1"/>
    <col min="6662" max="6662" width="3.5" style="106" customWidth="1"/>
    <col min="6663" max="6663" width="34.125" style="106" customWidth="1"/>
    <col min="6664" max="6664" width="4.625" style="106" customWidth="1"/>
    <col min="6665" max="6665" width="35.25" style="106" customWidth="1"/>
    <col min="6666" max="6912" width="9" style="106"/>
    <col min="6913" max="6913" width="4.625" style="106" customWidth="1"/>
    <col min="6914" max="6914" width="10.375" style="106" customWidth="1"/>
    <col min="6915" max="6915" width="5.25" style="106" customWidth="1"/>
    <col min="6916" max="6916" width="14.875" style="106" customWidth="1"/>
    <col min="6917" max="6917" width="8.125" style="106" customWidth="1"/>
    <col min="6918" max="6918" width="3.5" style="106" customWidth="1"/>
    <col min="6919" max="6919" width="34.125" style="106" customWidth="1"/>
    <col min="6920" max="6920" width="4.625" style="106" customWidth="1"/>
    <col min="6921" max="6921" width="35.25" style="106" customWidth="1"/>
    <col min="6922" max="7168" width="9" style="106"/>
    <col min="7169" max="7169" width="4.625" style="106" customWidth="1"/>
    <col min="7170" max="7170" width="10.375" style="106" customWidth="1"/>
    <col min="7171" max="7171" width="5.25" style="106" customWidth="1"/>
    <col min="7172" max="7172" width="14.875" style="106" customWidth="1"/>
    <col min="7173" max="7173" width="8.125" style="106" customWidth="1"/>
    <col min="7174" max="7174" width="3.5" style="106" customWidth="1"/>
    <col min="7175" max="7175" width="34.125" style="106" customWidth="1"/>
    <col min="7176" max="7176" width="4.625" style="106" customWidth="1"/>
    <col min="7177" max="7177" width="35.25" style="106" customWidth="1"/>
    <col min="7178" max="7424" width="9" style="106"/>
    <col min="7425" max="7425" width="4.625" style="106" customWidth="1"/>
    <col min="7426" max="7426" width="10.375" style="106" customWidth="1"/>
    <col min="7427" max="7427" width="5.25" style="106" customWidth="1"/>
    <col min="7428" max="7428" width="14.875" style="106" customWidth="1"/>
    <col min="7429" max="7429" width="8.125" style="106" customWidth="1"/>
    <col min="7430" max="7430" width="3.5" style="106" customWidth="1"/>
    <col min="7431" max="7431" width="34.125" style="106" customWidth="1"/>
    <col min="7432" max="7432" width="4.625" style="106" customWidth="1"/>
    <col min="7433" max="7433" width="35.25" style="106" customWidth="1"/>
    <col min="7434" max="7680" width="9" style="106"/>
    <col min="7681" max="7681" width="4.625" style="106" customWidth="1"/>
    <col min="7682" max="7682" width="10.375" style="106" customWidth="1"/>
    <col min="7683" max="7683" width="5.25" style="106" customWidth="1"/>
    <col min="7684" max="7684" width="14.875" style="106" customWidth="1"/>
    <col min="7685" max="7685" width="8.125" style="106" customWidth="1"/>
    <col min="7686" max="7686" width="3.5" style="106" customWidth="1"/>
    <col min="7687" max="7687" width="34.125" style="106" customWidth="1"/>
    <col min="7688" max="7688" width="4.625" style="106" customWidth="1"/>
    <col min="7689" max="7689" width="35.25" style="106" customWidth="1"/>
    <col min="7690" max="7936" width="9" style="106"/>
    <col min="7937" max="7937" width="4.625" style="106" customWidth="1"/>
    <col min="7938" max="7938" width="10.375" style="106" customWidth="1"/>
    <col min="7939" max="7939" width="5.25" style="106" customWidth="1"/>
    <col min="7940" max="7940" width="14.875" style="106" customWidth="1"/>
    <col min="7941" max="7941" width="8.125" style="106" customWidth="1"/>
    <col min="7942" max="7942" width="3.5" style="106" customWidth="1"/>
    <col min="7943" max="7943" width="34.125" style="106" customWidth="1"/>
    <col min="7944" max="7944" width="4.625" style="106" customWidth="1"/>
    <col min="7945" max="7945" width="35.25" style="106" customWidth="1"/>
    <col min="7946" max="8192" width="9" style="106"/>
    <col min="8193" max="8193" width="4.625" style="106" customWidth="1"/>
    <col min="8194" max="8194" width="10.375" style="106" customWidth="1"/>
    <col min="8195" max="8195" width="5.25" style="106" customWidth="1"/>
    <col min="8196" max="8196" width="14.875" style="106" customWidth="1"/>
    <col min="8197" max="8197" width="8.125" style="106" customWidth="1"/>
    <col min="8198" max="8198" width="3.5" style="106" customWidth="1"/>
    <col min="8199" max="8199" width="34.125" style="106" customWidth="1"/>
    <col min="8200" max="8200" width="4.625" style="106" customWidth="1"/>
    <col min="8201" max="8201" width="35.25" style="106" customWidth="1"/>
    <col min="8202" max="8448" width="9" style="106"/>
    <col min="8449" max="8449" width="4.625" style="106" customWidth="1"/>
    <col min="8450" max="8450" width="10.375" style="106" customWidth="1"/>
    <col min="8451" max="8451" width="5.25" style="106" customWidth="1"/>
    <col min="8452" max="8452" width="14.875" style="106" customWidth="1"/>
    <col min="8453" max="8453" width="8.125" style="106" customWidth="1"/>
    <col min="8454" max="8454" width="3.5" style="106" customWidth="1"/>
    <col min="8455" max="8455" width="34.125" style="106" customWidth="1"/>
    <col min="8456" max="8456" width="4.625" style="106" customWidth="1"/>
    <col min="8457" max="8457" width="35.25" style="106" customWidth="1"/>
    <col min="8458" max="8704" width="9" style="106"/>
    <col min="8705" max="8705" width="4.625" style="106" customWidth="1"/>
    <col min="8706" max="8706" width="10.375" style="106" customWidth="1"/>
    <col min="8707" max="8707" width="5.25" style="106" customWidth="1"/>
    <col min="8708" max="8708" width="14.875" style="106" customWidth="1"/>
    <col min="8709" max="8709" width="8.125" style="106" customWidth="1"/>
    <col min="8710" max="8710" width="3.5" style="106" customWidth="1"/>
    <col min="8711" max="8711" width="34.125" style="106" customWidth="1"/>
    <col min="8712" max="8712" width="4.625" style="106" customWidth="1"/>
    <col min="8713" max="8713" width="35.25" style="106" customWidth="1"/>
    <col min="8714" max="8960" width="9" style="106"/>
    <col min="8961" max="8961" width="4.625" style="106" customWidth="1"/>
    <col min="8962" max="8962" width="10.375" style="106" customWidth="1"/>
    <col min="8963" max="8963" width="5.25" style="106" customWidth="1"/>
    <col min="8964" max="8964" width="14.875" style="106" customWidth="1"/>
    <col min="8965" max="8965" width="8.125" style="106" customWidth="1"/>
    <col min="8966" max="8966" width="3.5" style="106" customWidth="1"/>
    <col min="8967" max="8967" width="34.125" style="106" customWidth="1"/>
    <col min="8968" max="8968" width="4.625" style="106" customWidth="1"/>
    <col min="8969" max="8969" width="35.25" style="106" customWidth="1"/>
    <col min="8970" max="9216" width="9" style="106"/>
    <col min="9217" max="9217" width="4.625" style="106" customWidth="1"/>
    <col min="9218" max="9218" width="10.375" style="106" customWidth="1"/>
    <col min="9219" max="9219" width="5.25" style="106" customWidth="1"/>
    <col min="9220" max="9220" width="14.875" style="106" customWidth="1"/>
    <col min="9221" max="9221" width="8.125" style="106" customWidth="1"/>
    <col min="9222" max="9222" width="3.5" style="106" customWidth="1"/>
    <col min="9223" max="9223" width="34.125" style="106" customWidth="1"/>
    <col min="9224" max="9224" width="4.625" style="106" customWidth="1"/>
    <col min="9225" max="9225" width="35.25" style="106" customWidth="1"/>
    <col min="9226" max="9472" width="9" style="106"/>
    <col min="9473" max="9473" width="4.625" style="106" customWidth="1"/>
    <col min="9474" max="9474" width="10.375" style="106" customWidth="1"/>
    <col min="9475" max="9475" width="5.25" style="106" customWidth="1"/>
    <col min="9476" max="9476" width="14.875" style="106" customWidth="1"/>
    <col min="9477" max="9477" width="8.125" style="106" customWidth="1"/>
    <col min="9478" max="9478" width="3.5" style="106" customWidth="1"/>
    <col min="9479" max="9479" width="34.125" style="106" customWidth="1"/>
    <col min="9480" max="9480" width="4.625" style="106" customWidth="1"/>
    <col min="9481" max="9481" width="35.25" style="106" customWidth="1"/>
    <col min="9482" max="9728" width="9" style="106"/>
    <col min="9729" max="9729" width="4.625" style="106" customWidth="1"/>
    <col min="9730" max="9730" width="10.375" style="106" customWidth="1"/>
    <col min="9731" max="9731" width="5.25" style="106" customWidth="1"/>
    <col min="9732" max="9732" width="14.875" style="106" customWidth="1"/>
    <col min="9733" max="9733" width="8.125" style="106" customWidth="1"/>
    <col min="9734" max="9734" width="3.5" style="106" customWidth="1"/>
    <col min="9735" max="9735" width="34.125" style="106" customWidth="1"/>
    <col min="9736" max="9736" width="4.625" style="106" customWidth="1"/>
    <col min="9737" max="9737" width="35.25" style="106" customWidth="1"/>
    <col min="9738" max="9984" width="9" style="106"/>
    <col min="9985" max="9985" width="4.625" style="106" customWidth="1"/>
    <col min="9986" max="9986" width="10.375" style="106" customWidth="1"/>
    <col min="9987" max="9987" width="5.25" style="106" customWidth="1"/>
    <col min="9988" max="9988" width="14.875" style="106" customWidth="1"/>
    <col min="9989" max="9989" width="8.125" style="106" customWidth="1"/>
    <col min="9990" max="9990" width="3.5" style="106" customWidth="1"/>
    <col min="9991" max="9991" width="34.125" style="106" customWidth="1"/>
    <col min="9992" max="9992" width="4.625" style="106" customWidth="1"/>
    <col min="9993" max="9993" width="35.25" style="106" customWidth="1"/>
    <col min="9994" max="10240" width="9" style="106"/>
    <col min="10241" max="10241" width="4.625" style="106" customWidth="1"/>
    <col min="10242" max="10242" width="10.375" style="106" customWidth="1"/>
    <col min="10243" max="10243" width="5.25" style="106" customWidth="1"/>
    <col min="10244" max="10244" width="14.875" style="106" customWidth="1"/>
    <col min="10245" max="10245" width="8.125" style="106" customWidth="1"/>
    <col min="10246" max="10246" width="3.5" style="106" customWidth="1"/>
    <col min="10247" max="10247" width="34.125" style="106" customWidth="1"/>
    <col min="10248" max="10248" width="4.625" style="106" customWidth="1"/>
    <col min="10249" max="10249" width="35.25" style="106" customWidth="1"/>
    <col min="10250" max="10496" width="9" style="106"/>
    <col min="10497" max="10497" width="4.625" style="106" customWidth="1"/>
    <col min="10498" max="10498" width="10.375" style="106" customWidth="1"/>
    <col min="10499" max="10499" width="5.25" style="106" customWidth="1"/>
    <col min="10500" max="10500" width="14.875" style="106" customWidth="1"/>
    <col min="10501" max="10501" width="8.125" style="106" customWidth="1"/>
    <col min="10502" max="10502" width="3.5" style="106" customWidth="1"/>
    <col min="10503" max="10503" width="34.125" style="106" customWidth="1"/>
    <col min="10504" max="10504" width="4.625" style="106" customWidth="1"/>
    <col min="10505" max="10505" width="35.25" style="106" customWidth="1"/>
    <col min="10506" max="10752" width="9" style="106"/>
    <col min="10753" max="10753" width="4.625" style="106" customWidth="1"/>
    <col min="10754" max="10754" width="10.375" style="106" customWidth="1"/>
    <col min="10755" max="10755" width="5.25" style="106" customWidth="1"/>
    <col min="10756" max="10756" width="14.875" style="106" customWidth="1"/>
    <col min="10757" max="10757" width="8.125" style="106" customWidth="1"/>
    <col min="10758" max="10758" width="3.5" style="106" customWidth="1"/>
    <col min="10759" max="10759" width="34.125" style="106" customWidth="1"/>
    <col min="10760" max="10760" width="4.625" style="106" customWidth="1"/>
    <col min="10761" max="10761" width="35.25" style="106" customWidth="1"/>
    <col min="10762" max="11008" width="9" style="106"/>
    <col min="11009" max="11009" width="4.625" style="106" customWidth="1"/>
    <col min="11010" max="11010" width="10.375" style="106" customWidth="1"/>
    <col min="11011" max="11011" width="5.25" style="106" customWidth="1"/>
    <col min="11012" max="11012" width="14.875" style="106" customWidth="1"/>
    <col min="11013" max="11013" width="8.125" style="106" customWidth="1"/>
    <col min="11014" max="11014" width="3.5" style="106" customWidth="1"/>
    <col min="11015" max="11015" width="34.125" style="106" customWidth="1"/>
    <col min="11016" max="11016" width="4.625" style="106" customWidth="1"/>
    <col min="11017" max="11017" width="35.25" style="106" customWidth="1"/>
    <col min="11018" max="11264" width="9" style="106"/>
    <col min="11265" max="11265" width="4.625" style="106" customWidth="1"/>
    <col min="11266" max="11266" width="10.375" style="106" customWidth="1"/>
    <col min="11267" max="11267" width="5.25" style="106" customWidth="1"/>
    <col min="11268" max="11268" width="14.875" style="106" customWidth="1"/>
    <col min="11269" max="11269" width="8.125" style="106" customWidth="1"/>
    <col min="11270" max="11270" width="3.5" style="106" customWidth="1"/>
    <col min="11271" max="11271" width="34.125" style="106" customWidth="1"/>
    <col min="11272" max="11272" width="4.625" style="106" customWidth="1"/>
    <col min="11273" max="11273" width="35.25" style="106" customWidth="1"/>
    <col min="11274" max="11520" width="9" style="106"/>
    <col min="11521" max="11521" width="4.625" style="106" customWidth="1"/>
    <col min="11522" max="11522" width="10.375" style="106" customWidth="1"/>
    <col min="11523" max="11523" width="5.25" style="106" customWidth="1"/>
    <col min="11524" max="11524" width="14.875" style="106" customWidth="1"/>
    <col min="11525" max="11525" width="8.125" style="106" customWidth="1"/>
    <col min="11526" max="11526" width="3.5" style="106" customWidth="1"/>
    <col min="11527" max="11527" width="34.125" style="106" customWidth="1"/>
    <col min="11528" max="11528" width="4.625" style="106" customWidth="1"/>
    <col min="11529" max="11529" width="35.25" style="106" customWidth="1"/>
    <col min="11530" max="11776" width="9" style="106"/>
    <col min="11777" max="11777" width="4.625" style="106" customWidth="1"/>
    <col min="11778" max="11778" width="10.375" style="106" customWidth="1"/>
    <col min="11779" max="11779" width="5.25" style="106" customWidth="1"/>
    <col min="11780" max="11780" width="14.875" style="106" customWidth="1"/>
    <col min="11781" max="11781" width="8.125" style="106" customWidth="1"/>
    <col min="11782" max="11782" width="3.5" style="106" customWidth="1"/>
    <col min="11783" max="11783" width="34.125" style="106" customWidth="1"/>
    <col min="11784" max="11784" width="4.625" style="106" customWidth="1"/>
    <col min="11785" max="11785" width="35.25" style="106" customWidth="1"/>
    <col min="11786" max="12032" width="9" style="106"/>
    <col min="12033" max="12033" width="4.625" style="106" customWidth="1"/>
    <col min="12034" max="12034" width="10.375" style="106" customWidth="1"/>
    <col min="12035" max="12035" width="5.25" style="106" customWidth="1"/>
    <col min="12036" max="12036" width="14.875" style="106" customWidth="1"/>
    <col min="12037" max="12037" width="8.125" style="106" customWidth="1"/>
    <col min="12038" max="12038" width="3.5" style="106" customWidth="1"/>
    <col min="12039" max="12039" width="34.125" style="106" customWidth="1"/>
    <col min="12040" max="12040" width="4.625" style="106" customWidth="1"/>
    <col min="12041" max="12041" width="35.25" style="106" customWidth="1"/>
    <col min="12042" max="12288" width="9" style="106"/>
    <col min="12289" max="12289" width="4.625" style="106" customWidth="1"/>
    <col min="12290" max="12290" width="10.375" style="106" customWidth="1"/>
    <col min="12291" max="12291" width="5.25" style="106" customWidth="1"/>
    <col min="12292" max="12292" width="14.875" style="106" customWidth="1"/>
    <col min="12293" max="12293" width="8.125" style="106" customWidth="1"/>
    <col min="12294" max="12294" width="3.5" style="106" customWidth="1"/>
    <col min="12295" max="12295" width="34.125" style="106" customWidth="1"/>
    <col min="12296" max="12296" width="4.625" style="106" customWidth="1"/>
    <col min="12297" max="12297" width="35.25" style="106" customWidth="1"/>
    <col min="12298" max="12544" width="9" style="106"/>
    <col min="12545" max="12545" width="4.625" style="106" customWidth="1"/>
    <col min="12546" max="12546" width="10.375" style="106" customWidth="1"/>
    <col min="12547" max="12547" width="5.25" style="106" customWidth="1"/>
    <col min="12548" max="12548" width="14.875" style="106" customWidth="1"/>
    <col min="12549" max="12549" width="8.125" style="106" customWidth="1"/>
    <col min="12550" max="12550" width="3.5" style="106" customWidth="1"/>
    <col min="12551" max="12551" width="34.125" style="106" customWidth="1"/>
    <col min="12552" max="12552" width="4.625" style="106" customWidth="1"/>
    <col min="12553" max="12553" width="35.25" style="106" customWidth="1"/>
    <col min="12554" max="12800" width="9" style="106"/>
    <col min="12801" max="12801" width="4.625" style="106" customWidth="1"/>
    <col min="12802" max="12802" width="10.375" style="106" customWidth="1"/>
    <col min="12803" max="12803" width="5.25" style="106" customWidth="1"/>
    <col min="12804" max="12804" width="14.875" style="106" customWidth="1"/>
    <col min="12805" max="12805" width="8.125" style="106" customWidth="1"/>
    <col min="12806" max="12806" width="3.5" style="106" customWidth="1"/>
    <col min="12807" max="12807" width="34.125" style="106" customWidth="1"/>
    <col min="12808" max="12808" width="4.625" style="106" customWidth="1"/>
    <col min="12809" max="12809" width="35.25" style="106" customWidth="1"/>
    <col min="12810" max="13056" width="9" style="106"/>
    <col min="13057" max="13057" width="4.625" style="106" customWidth="1"/>
    <col min="13058" max="13058" width="10.375" style="106" customWidth="1"/>
    <col min="13059" max="13059" width="5.25" style="106" customWidth="1"/>
    <col min="13060" max="13060" width="14.875" style="106" customWidth="1"/>
    <col min="13061" max="13061" width="8.125" style="106" customWidth="1"/>
    <col min="13062" max="13062" width="3.5" style="106" customWidth="1"/>
    <col min="13063" max="13063" width="34.125" style="106" customWidth="1"/>
    <col min="13064" max="13064" width="4.625" style="106" customWidth="1"/>
    <col min="13065" max="13065" width="35.25" style="106" customWidth="1"/>
    <col min="13066" max="13312" width="9" style="106"/>
    <col min="13313" max="13313" width="4.625" style="106" customWidth="1"/>
    <col min="13314" max="13314" width="10.375" style="106" customWidth="1"/>
    <col min="13315" max="13315" width="5.25" style="106" customWidth="1"/>
    <col min="13316" max="13316" width="14.875" style="106" customWidth="1"/>
    <col min="13317" max="13317" width="8.125" style="106" customWidth="1"/>
    <col min="13318" max="13318" width="3.5" style="106" customWidth="1"/>
    <col min="13319" max="13319" width="34.125" style="106" customWidth="1"/>
    <col min="13320" max="13320" width="4.625" style="106" customWidth="1"/>
    <col min="13321" max="13321" width="35.25" style="106" customWidth="1"/>
    <col min="13322" max="13568" width="9" style="106"/>
    <col min="13569" max="13569" width="4.625" style="106" customWidth="1"/>
    <col min="13570" max="13570" width="10.375" style="106" customWidth="1"/>
    <col min="13571" max="13571" width="5.25" style="106" customWidth="1"/>
    <col min="13572" max="13572" width="14.875" style="106" customWidth="1"/>
    <col min="13573" max="13573" width="8.125" style="106" customWidth="1"/>
    <col min="13574" max="13574" width="3.5" style="106" customWidth="1"/>
    <col min="13575" max="13575" width="34.125" style="106" customWidth="1"/>
    <col min="13576" max="13576" width="4.625" style="106" customWidth="1"/>
    <col min="13577" max="13577" width="35.25" style="106" customWidth="1"/>
    <col min="13578" max="13824" width="9" style="106"/>
    <col min="13825" max="13825" width="4.625" style="106" customWidth="1"/>
    <col min="13826" max="13826" width="10.375" style="106" customWidth="1"/>
    <col min="13827" max="13827" width="5.25" style="106" customWidth="1"/>
    <col min="13828" max="13828" width="14.875" style="106" customWidth="1"/>
    <col min="13829" max="13829" width="8.125" style="106" customWidth="1"/>
    <col min="13830" max="13830" width="3.5" style="106" customWidth="1"/>
    <col min="13831" max="13831" width="34.125" style="106" customWidth="1"/>
    <col min="13832" max="13832" width="4.625" style="106" customWidth="1"/>
    <col min="13833" max="13833" width="35.25" style="106" customWidth="1"/>
    <col min="13834" max="14080" width="9" style="106"/>
    <col min="14081" max="14081" width="4.625" style="106" customWidth="1"/>
    <col min="14082" max="14082" width="10.375" style="106" customWidth="1"/>
    <col min="14083" max="14083" width="5.25" style="106" customWidth="1"/>
    <col min="14084" max="14084" width="14.875" style="106" customWidth="1"/>
    <col min="14085" max="14085" width="8.125" style="106" customWidth="1"/>
    <col min="14086" max="14086" width="3.5" style="106" customWidth="1"/>
    <col min="14087" max="14087" width="34.125" style="106" customWidth="1"/>
    <col min="14088" max="14088" width="4.625" style="106" customWidth="1"/>
    <col min="14089" max="14089" width="35.25" style="106" customWidth="1"/>
    <col min="14090" max="14336" width="9" style="106"/>
    <col min="14337" max="14337" width="4.625" style="106" customWidth="1"/>
    <col min="14338" max="14338" width="10.375" style="106" customWidth="1"/>
    <col min="14339" max="14339" width="5.25" style="106" customWidth="1"/>
    <col min="14340" max="14340" width="14.875" style="106" customWidth="1"/>
    <col min="14341" max="14341" width="8.125" style="106" customWidth="1"/>
    <col min="14342" max="14342" width="3.5" style="106" customWidth="1"/>
    <col min="14343" max="14343" width="34.125" style="106" customWidth="1"/>
    <col min="14344" max="14344" width="4.625" style="106" customWidth="1"/>
    <col min="14345" max="14345" width="35.25" style="106" customWidth="1"/>
    <col min="14346" max="14592" width="9" style="106"/>
    <col min="14593" max="14593" width="4.625" style="106" customWidth="1"/>
    <col min="14594" max="14594" width="10.375" style="106" customWidth="1"/>
    <col min="14595" max="14595" width="5.25" style="106" customWidth="1"/>
    <col min="14596" max="14596" width="14.875" style="106" customWidth="1"/>
    <col min="14597" max="14597" width="8.125" style="106" customWidth="1"/>
    <col min="14598" max="14598" width="3.5" style="106" customWidth="1"/>
    <col min="14599" max="14599" width="34.125" style="106" customWidth="1"/>
    <col min="14600" max="14600" width="4.625" style="106" customWidth="1"/>
    <col min="14601" max="14601" width="35.25" style="106" customWidth="1"/>
    <col min="14602" max="14848" width="9" style="106"/>
    <col min="14849" max="14849" width="4.625" style="106" customWidth="1"/>
    <col min="14850" max="14850" width="10.375" style="106" customWidth="1"/>
    <col min="14851" max="14851" width="5.25" style="106" customWidth="1"/>
    <col min="14852" max="14852" width="14.875" style="106" customWidth="1"/>
    <col min="14853" max="14853" width="8.125" style="106" customWidth="1"/>
    <col min="14854" max="14854" width="3.5" style="106" customWidth="1"/>
    <col min="14855" max="14855" width="34.125" style="106" customWidth="1"/>
    <col min="14856" max="14856" width="4.625" style="106" customWidth="1"/>
    <col min="14857" max="14857" width="35.25" style="106" customWidth="1"/>
    <col min="14858" max="15104" width="9" style="106"/>
    <col min="15105" max="15105" width="4.625" style="106" customWidth="1"/>
    <col min="15106" max="15106" width="10.375" style="106" customWidth="1"/>
    <col min="15107" max="15107" width="5.25" style="106" customWidth="1"/>
    <col min="15108" max="15108" width="14.875" style="106" customWidth="1"/>
    <col min="15109" max="15109" width="8.125" style="106" customWidth="1"/>
    <col min="15110" max="15110" width="3.5" style="106" customWidth="1"/>
    <col min="15111" max="15111" width="34.125" style="106" customWidth="1"/>
    <col min="15112" max="15112" width="4.625" style="106" customWidth="1"/>
    <col min="15113" max="15113" width="35.25" style="106" customWidth="1"/>
    <col min="15114" max="15360" width="9" style="106"/>
    <col min="15361" max="15361" width="4.625" style="106" customWidth="1"/>
    <col min="15362" max="15362" width="10.375" style="106" customWidth="1"/>
    <col min="15363" max="15363" width="5.25" style="106" customWidth="1"/>
    <col min="15364" max="15364" width="14.875" style="106" customWidth="1"/>
    <col min="15365" max="15365" width="8.125" style="106" customWidth="1"/>
    <col min="15366" max="15366" width="3.5" style="106" customWidth="1"/>
    <col min="15367" max="15367" width="34.125" style="106" customWidth="1"/>
    <col min="15368" max="15368" width="4.625" style="106" customWidth="1"/>
    <col min="15369" max="15369" width="35.25" style="106" customWidth="1"/>
    <col min="15370" max="15616" width="9" style="106"/>
    <col min="15617" max="15617" width="4.625" style="106" customWidth="1"/>
    <col min="15618" max="15618" width="10.375" style="106" customWidth="1"/>
    <col min="15619" max="15619" width="5.25" style="106" customWidth="1"/>
    <col min="15620" max="15620" width="14.875" style="106" customWidth="1"/>
    <col min="15621" max="15621" width="8.125" style="106" customWidth="1"/>
    <col min="15622" max="15622" width="3.5" style="106" customWidth="1"/>
    <col min="15623" max="15623" width="34.125" style="106" customWidth="1"/>
    <col min="15624" max="15624" width="4.625" style="106" customWidth="1"/>
    <col min="15625" max="15625" width="35.25" style="106" customWidth="1"/>
    <col min="15626" max="15872" width="9" style="106"/>
    <col min="15873" max="15873" width="4.625" style="106" customWidth="1"/>
    <col min="15874" max="15874" width="10.375" style="106" customWidth="1"/>
    <col min="15875" max="15875" width="5.25" style="106" customWidth="1"/>
    <col min="15876" max="15876" width="14.875" style="106" customWidth="1"/>
    <col min="15877" max="15877" width="8.125" style="106" customWidth="1"/>
    <col min="15878" max="15878" width="3.5" style="106" customWidth="1"/>
    <col min="15879" max="15879" width="34.125" style="106" customWidth="1"/>
    <col min="15880" max="15880" width="4.625" style="106" customWidth="1"/>
    <col min="15881" max="15881" width="35.25" style="106" customWidth="1"/>
    <col min="15882" max="16128" width="9" style="106"/>
    <col min="16129" max="16129" width="4.625" style="106" customWidth="1"/>
    <col min="16130" max="16130" width="10.375" style="106" customWidth="1"/>
    <col min="16131" max="16131" width="5.25" style="106" customWidth="1"/>
    <col min="16132" max="16132" width="14.875" style="106" customWidth="1"/>
    <col min="16133" max="16133" width="8.125" style="106" customWidth="1"/>
    <col min="16134" max="16134" width="3.5" style="106" customWidth="1"/>
    <col min="16135" max="16135" width="34.125" style="106" customWidth="1"/>
    <col min="16136" max="16136" width="4.625" style="106" customWidth="1"/>
    <col min="16137" max="16137" width="35.25" style="106" customWidth="1"/>
    <col min="16138" max="16384" width="9" style="106"/>
  </cols>
  <sheetData>
    <row r="1" spans="1:10" ht="41.25" customHeight="1">
      <c r="A1" s="494" t="s">
        <v>198</v>
      </c>
      <c r="B1" s="494"/>
      <c r="C1" s="338" t="s">
        <v>197</v>
      </c>
      <c r="D1" s="338"/>
      <c r="E1" s="338"/>
      <c r="F1" s="338"/>
      <c r="G1" s="338"/>
      <c r="H1" s="338"/>
      <c r="I1" s="338"/>
      <c r="J1" s="493"/>
    </row>
    <row r="2" spans="1:10" ht="17.25">
      <c r="H2" s="106" t="s">
        <v>64</v>
      </c>
      <c r="I2" s="107" t="s">
        <v>186</v>
      </c>
    </row>
    <row r="3" spans="1:10" ht="24.75" customHeight="1">
      <c r="B3" s="339"/>
      <c r="C3" s="339"/>
      <c r="D3" s="339"/>
      <c r="F3" s="108"/>
    </row>
    <row r="4" spans="1:10" ht="29.25" customHeight="1">
      <c r="A4" s="109"/>
      <c r="B4" s="340"/>
      <c r="C4" s="341"/>
      <c r="D4" s="341"/>
    </row>
    <row r="5" spans="1:10" ht="20.100000000000001" customHeight="1">
      <c r="A5" s="110"/>
      <c r="B5" s="111"/>
      <c r="C5" s="111"/>
      <c r="D5" s="111"/>
      <c r="I5" s="112"/>
      <c r="J5" s="113"/>
    </row>
    <row r="6" spans="1:10" ht="21.95" customHeight="1">
      <c r="A6" s="110"/>
      <c r="B6" s="111"/>
      <c r="C6" s="111"/>
      <c r="D6" s="111"/>
      <c r="I6" s="114"/>
    </row>
    <row r="7" spans="1:10" ht="21.95" customHeight="1">
      <c r="A7" s="110"/>
      <c r="B7" s="111"/>
      <c r="C7" s="111"/>
      <c r="D7" s="111"/>
      <c r="I7" s="115"/>
    </row>
    <row r="8" spans="1:10" s="116" customFormat="1" ht="21" customHeight="1">
      <c r="A8" s="110"/>
      <c r="B8" s="110"/>
      <c r="C8" s="495" t="s">
        <v>193</v>
      </c>
      <c r="D8" s="496"/>
      <c r="E8" s="496"/>
      <c r="F8" s="496"/>
      <c r="G8" s="496"/>
      <c r="I8" s="115"/>
    </row>
    <row r="9" spans="1:10" s="116" customFormat="1" ht="21" customHeight="1">
      <c r="A9" s="342" t="s">
        <v>65</v>
      </c>
      <c r="B9" s="342"/>
      <c r="C9" s="497"/>
      <c r="D9" s="497"/>
      <c r="E9" s="497"/>
      <c r="F9" s="497"/>
      <c r="G9" s="497"/>
    </row>
    <row r="10" spans="1:10" ht="21.75" customHeight="1">
      <c r="I10" s="117"/>
    </row>
    <row r="11" spans="1:10" ht="32.25" customHeight="1">
      <c r="A11" s="118"/>
      <c r="B11" s="119"/>
      <c r="C11" s="343" t="s">
        <v>187</v>
      </c>
      <c r="D11" s="343"/>
      <c r="E11" s="344">
        <f>総括表!H18</f>
        <v>0</v>
      </c>
      <c r="F11" s="344"/>
      <c r="G11" s="344"/>
      <c r="H11" s="120"/>
      <c r="I11" s="121"/>
    </row>
    <row r="12" spans="1:10" ht="32.25" customHeight="1">
      <c r="A12" s="118"/>
      <c r="B12" s="118"/>
      <c r="C12" s="345" t="s">
        <v>66</v>
      </c>
      <c r="D12" s="345"/>
      <c r="E12" s="344">
        <f>E11*0.1</f>
        <v>0</v>
      </c>
      <c r="F12" s="344"/>
      <c r="G12" s="344"/>
      <c r="I12" s="117"/>
    </row>
    <row r="13" spans="1:10" ht="36" customHeight="1">
      <c r="A13" s="118"/>
      <c r="B13" s="118"/>
      <c r="C13" s="346" t="s">
        <v>67</v>
      </c>
      <c r="D13" s="346"/>
      <c r="E13" s="347">
        <f>E11+E12</f>
        <v>0</v>
      </c>
      <c r="F13" s="347"/>
      <c r="G13" s="347"/>
      <c r="I13" s="122"/>
    </row>
    <row r="14" spans="1:10" ht="26.25" customHeight="1">
      <c r="A14" s="123" t="s">
        <v>188</v>
      </c>
      <c r="B14" s="123"/>
      <c r="C14" s="123"/>
      <c r="D14" s="123"/>
      <c r="E14" s="123"/>
      <c r="F14" s="123" t="s">
        <v>68</v>
      </c>
      <c r="G14" s="123"/>
      <c r="H14" s="123" t="s">
        <v>69</v>
      </c>
      <c r="I14" s="124"/>
    </row>
    <row r="15" spans="1:10" ht="18.75" customHeight="1">
      <c r="B15" s="125"/>
      <c r="C15" s="126"/>
      <c r="D15" s="126"/>
      <c r="E15" s="127"/>
      <c r="F15" s="128"/>
      <c r="G15" s="129"/>
      <c r="H15" s="128"/>
      <c r="I15" s="130"/>
    </row>
    <row r="16" spans="1:10" ht="21" customHeight="1">
      <c r="B16" s="131"/>
      <c r="C16" s="125"/>
      <c r="D16" s="125"/>
      <c r="E16" s="132"/>
      <c r="F16" s="128"/>
      <c r="G16" s="129"/>
      <c r="H16" s="128"/>
      <c r="I16" s="133" t="s">
        <v>175</v>
      </c>
    </row>
    <row r="17" spans="1:9" ht="21" customHeight="1">
      <c r="B17" s="131"/>
      <c r="C17" s="125"/>
      <c r="D17" s="125"/>
      <c r="E17" s="132"/>
      <c r="F17" s="128"/>
      <c r="G17" s="129"/>
      <c r="H17" s="128"/>
      <c r="I17" s="133" t="s">
        <v>176</v>
      </c>
    </row>
    <row r="18" spans="1:9" ht="21" customHeight="1">
      <c r="B18" s="131"/>
      <c r="C18" s="125"/>
      <c r="D18" s="125"/>
      <c r="E18" s="132"/>
      <c r="F18" s="128"/>
      <c r="G18" s="129"/>
      <c r="H18" s="128"/>
      <c r="I18" s="133" t="s">
        <v>194</v>
      </c>
    </row>
    <row r="19" spans="1:9" ht="21" customHeight="1">
      <c r="B19" s="131"/>
      <c r="C19" s="134"/>
      <c r="D19" s="134"/>
      <c r="E19" s="135"/>
      <c r="F19" s="136"/>
      <c r="G19" s="137"/>
      <c r="H19" s="136"/>
      <c r="I19" s="133"/>
    </row>
    <row r="20" spans="1:9" ht="21" customHeight="1">
      <c r="B20" s="125"/>
      <c r="C20" s="138"/>
      <c r="D20" s="138"/>
      <c r="E20" s="139"/>
      <c r="F20" s="124"/>
      <c r="G20" s="137"/>
      <c r="H20" s="124"/>
      <c r="I20" s="133"/>
    </row>
    <row r="21" spans="1:9" ht="27" customHeight="1">
      <c r="A21" s="123"/>
      <c r="D21" s="337"/>
      <c r="E21" s="337"/>
    </row>
    <row r="22" spans="1:9" ht="27" customHeight="1">
      <c r="A22" s="123"/>
      <c r="D22" s="337"/>
      <c r="E22" s="337"/>
    </row>
  </sheetData>
  <mergeCells count="14">
    <mergeCell ref="D22:E22"/>
    <mergeCell ref="B3:D3"/>
    <mergeCell ref="B4:D4"/>
    <mergeCell ref="C8:G9"/>
    <mergeCell ref="A9:B9"/>
    <mergeCell ref="C11:D11"/>
    <mergeCell ref="E11:G11"/>
    <mergeCell ref="C12:D12"/>
    <mergeCell ref="E12:G12"/>
    <mergeCell ref="C13:D13"/>
    <mergeCell ref="E13:G13"/>
    <mergeCell ref="D21:E21"/>
    <mergeCell ref="C1:I1"/>
    <mergeCell ref="A1:B1"/>
  </mergeCells>
  <phoneticPr fontId="4"/>
  <printOptions horizontalCentered="1"/>
  <pageMargins left="0.78740157480314965" right="0.78740157480314965" top="0.78740157480314965" bottom="0.3937007874015748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25"/>
  <sheetViews>
    <sheetView showGridLines="0" showZeros="0" view="pageBreakPreview" topLeftCell="A302" zoomScale="85" zoomScaleNormal="90" zoomScaleSheetLayoutView="85" workbookViewId="0">
      <selection activeCell="M316" sqref="M306:M316"/>
    </sheetView>
  </sheetViews>
  <sheetFormatPr defaultRowHeight="13.5"/>
  <cols>
    <col min="1" max="1" width="1.625" style="5" customWidth="1"/>
    <col min="2" max="2" width="22" style="5" bestFit="1" customWidth="1"/>
    <col min="3" max="3" width="13.125" style="5" bestFit="1" customWidth="1"/>
    <col min="4" max="4" width="13.875" style="5" bestFit="1" customWidth="1"/>
    <col min="5" max="10" width="2.625" style="5" customWidth="1"/>
    <col min="11" max="11" width="8.625" style="5" customWidth="1"/>
    <col min="12" max="12" width="6.5" style="5" bestFit="1" customWidth="1"/>
    <col min="13" max="13" width="11.625" style="5" customWidth="1"/>
    <col min="14" max="14" width="15.625" style="5" customWidth="1"/>
    <col min="15" max="15" width="5.5" style="5" bestFit="1" customWidth="1"/>
    <col min="16" max="16" width="9.5" style="5" bestFit="1" customWidth="1"/>
    <col min="17" max="23" width="2.625" style="5" customWidth="1"/>
    <col min="24" max="256" width="9" style="5"/>
    <col min="257" max="257" width="1.625" style="5" customWidth="1"/>
    <col min="258" max="258" width="22" style="5" bestFit="1" customWidth="1"/>
    <col min="259" max="259" width="13.125" style="5" bestFit="1" customWidth="1"/>
    <col min="260" max="260" width="13.875" style="5" bestFit="1" customWidth="1"/>
    <col min="261" max="266" width="2.625" style="5" customWidth="1"/>
    <col min="267" max="267" width="8.625" style="5" customWidth="1"/>
    <col min="268" max="268" width="6.5" style="5" bestFit="1" customWidth="1"/>
    <col min="269" max="269" width="11.625" style="5" customWidth="1"/>
    <col min="270" max="270" width="15.625" style="5" customWidth="1"/>
    <col min="271" max="271" width="5.5" style="5" bestFit="1" customWidth="1"/>
    <col min="272" max="272" width="9.5" style="5" bestFit="1" customWidth="1"/>
    <col min="273" max="279" width="2.625" style="5" customWidth="1"/>
    <col min="280" max="512" width="9" style="5"/>
    <col min="513" max="513" width="1.625" style="5" customWidth="1"/>
    <col min="514" max="514" width="22" style="5" bestFit="1" customWidth="1"/>
    <col min="515" max="515" width="13.125" style="5" bestFit="1" customWidth="1"/>
    <col min="516" max="516" width="13.875" style="5" bestFit="1" customWidth="1"/>
    <col min="517" max="522" width="2.625" style="5" customWidth="1"/>
    <col min="523" max="523" width="8.625" style="5" customWidth="1"/>
    <col min="524" max="524" width="6.5" style="5" bestFit="1" customWidth="1"/>
    <col min="525" max="525" width="11.625" style="5" customWidth="1"/>
    <col min="526" max="526" width="15.625" style="5" customWidth="1"/>
    <col min="527" max="527" width="5.5" style="5" bestFit="1" customWidth="1"/>
    <col min="528" max="528" width="9.5" style="5" bestFit="1" customWidth="1"/>
    <col min="529" max="535" width="2.625" style="5" customWidth="1"/>
    <col min="536" max="768" width="9" style="5"/>
    <col min="769" max="769" width="1.625" style="5" customWidth="1"/>
    <col min="770" max="770" width="22" style="5" bestFit="1" customWidth="1"/>
    <col min="771" max="771" width="13.125" style="5" bestFit="1" customWidth="1"/>
    <col min="772" max="772" width="13.875" style="5" bestFit="1" customWidth="1"/>
    <col min="773" max="778" width="2.625" style="5" customWidth="1"/>
    <col min="779" max="779" width="8.625" style="5" customWidth="1"/>
    <col min="780" max="780" width="6.5" style="5" bestFit="1" customWidth="1"/>
    <col min="781" max="781" width="11.625" style="5" customWidth="1"/>
    <col min="782" max="782" width="15.625" style="5" customWidth="1"/>
    <col min="783" max="783" width="5.5" style="5" bestFit="1" customWidth="1"/>
    <col min="784" max="784" width="9.5" style="5" bestFit="1" customWidth="1"/>
    <col min="785" max="791" width="2.625" style="5" customWidth="1"/>
    <col min="792" max="1024" width="9" style="5"/>
    <col min="1025" max="1025" width="1.625" style="5" customWidth="1"/>
    <col min="1026" max="1026" width="22" style="5" bestFit="1" customWidth="1"/>
    <col min="1027" max="1027" width="13.125" style="5" bestFit="1" customWidth="1"/>
    <col min="1028" max="1028" width="13.875" style="5" bestFit="1" customWidth="1"/>
    <col min="1029" max="1034" width="2.625" style="5" customWidth="1"/>
    <col min="1035" max="1035" width="8.625" style="5" customWidth="1"/>
    <col min="1036" max="1036" width="6.5" style="5" bestFit="1" customWidth="1"/>
    <col min="1037" max="1037" width="11.625" style="5" customWidth="1"/>
    <col min="1038" max="1038" width="15.625" style="5" customWidth="1"/>
    <col min="1039" max="1039" width="5.5" style="5" bestFit="1" customWidth="1"/>
    <col min="1040" max="1040" width="9.5" style="5" bestFit="1" customWidth="1"/>
    <col min="1041" max="1047" width="2.625" style="5" customWidth="1"/>
    <col min="1048" max="1280" width="9" style="5"/>
    <col min="1281" max="1281" width="1.625" style="5" customWidth="1"/>
    <col min="1282" max="1282" width="22" style="5" bestFit="1" customWidth="1"/>
    <col min="1283" max="1283" width="13.125" style="5" bestFit="1" customWidth="1"/>
    <col min="1284" max="1284" width="13.875" style="5" bestFit="1" customWidth="1"/>
    <col min="1285" max="1290" width="2.625" style="5" customWidth="1"/>
    <col min="1291" max="1291" width="8.625" style="5" customWidth="1"/>
    <col min="1292" max="1292" width="6.5" style="5" bestFit="1" customWidth="1"/>
    <col min="1293" max="1293" width="11.625" style="5" customWidth="1"/>
    <col min="1294" max="1294" width="15.625" style="5" customWidth="1"/>
    <col min="1295" max="1295" width="5.5" style="5" bestFit="1" customWidth="1"/>
    <col min="1296" max="1296" width="9.5" style="5" bestFit="1" customWidth="1"/>
    <col min="1297" max="1303" width="2.625" style="5" customWidth="1"/>
    <col min="1304" max="1536" width="9" style="5"/>
    <col min="1537" max="1537" width="1.625" style="5" customWidth="1"/>
    <col min="1538" max="1538" width="22" style="5" bestFit="1" customWidth="1"/>
    <col min="1539" max="1539" width="13.125" style="5" bestFit="1" customWidth="1"/>
    <col min="1540" max="1540" width="13.875" style="5" bestFit="1" customWidth="1"/>
    <col min="1541" max="1546" width="2.625" style="5" customWidth="1"/>
    <col min="1547" max="1547" width="8.625" style="5" customWidth="1"/>
    <col min="1548" max="1548" width="6.5" style="5" bestFit="1" customWidth="1"/>
    <col min="1549" max="1549" width="11.625" style="5" customWidth="1"/>
    <col min="1550" max="1550" width="15.625" style="5" customWidth="1"/>
    <col min="1551" max="1551" width="5.5" style="5" bestFit="1" customWidth="1"/>
    <col min="1552" max="1552" width="9.5" style="5" bestFit="1" customWidth="1"/>
    <col min="1553" max="1559" width="2.625" style="5" customWidth="1"/>
    <col min="1560" max="1792" width="9" style="5"/>
    <col min="1793" max="1793" width="1.625" style="5" customWidth="1"/>
    <col min="1794" max="1794" width="22" style="5" bestFit="1" customWidth="1"/>
    <col min="1795" max="1795" width="13.125" style="5" bestFit="1" customWidth="1"/>
    <col min="1796" max="1796" width="13.875" style="5" bestFit="1" customWidth="1"/>
    <col min="1797" max="1802" width="2.625" style="5" customWidth="1"/>
    <col min="1803" max="1803" width="8.625" style="5" customWidth="1"/>
    <col min="1804" max="1804" width="6.5" style="5" bestFit="1" customWidth="1"/>
    <col min="1805" max="1805" width="11.625" style="5" customWidth="1"/>
    <col min="1806" max="1806" width="15.625" style="5" customWidth="1"/>
    <col min="1807" max="1807" width="5.5" style="5" bestFit="1" customWidth="1"/>
    <col min="1808" max="1808" width="9.5" style="5" bestFit="1" customWidth="1"/>
    <col min="1809" max="1815" width="2.625" style="5" customWidth="1"/>
    <col min="1816" max="2048" width="9" style="5"/>
    <col min="2049" max="2049" width="1.625" style="5" customWidth="1"/>
    <col min="2050" max="2050" width="22" style="5" bestFit="1" customWidth="1"/>
    <col min="2051" max="2051" width="13.125" style="5" bestFit="1" customWidth="1"/>
    <col min="2052" max="2052" width="13.875" style="5" bestFit="1" customWidth="1"/>
    <col min="2053" max="2058" width="2.625" style="5" customWidth="1"/>
    <col min="2059" max="2059" width="8.625" style="5" customWidth="1"/>
    <col min="2060" max="2060" width="6.5" style="5" bestFit="1" customWidth="1"/>
    <col min="2061" max="2061" width="11.625" style="5" customWidth="1"/>
    <col min="2062" max="2062" width="15.625" style="5" customWidth="1"/>
    <col min="2063" max="2063" width="5.5" style="5" bestFit="1" customWidth="1"/>
    <col min="2064" max="2064" width="9.5" style="5" bestFit="1" customWidth="1"/>
    <col min="2065" max="2071" width="2.625" style="5" customWidth="1"/>
    <col min="2072" max="2304" width="9" style="5"/>
    <col min="2305" max="2305" width="1.625" style="5" customWidth="1"/>
    <col min="2306" max="2306" width="22" style="5" bestFit="1" customWidth="1"/>
    <col min="2307" max="2307" width="13.125" style="5" bestFit="1" customWidth="1"/>
    <col min="2308" max="2308" width="13.875" style="5" bestFit="1" customWidth="1"/>
    <col min="2309" max="2314" width="2.625" style="5" customWidth="1"/>
    <col min="2315" max="2315" width="8.625" style="5" customWidth="1"/>
    <col min="2316" max="2316" width="6.5" style="5" bestFit="1" customWidth="1"/>
    <col min="2317" max="2317" width="11.625" style="5" customWidth="1"/>
    <col min="2318" max="2318" width="15.625" style="5" customWidth="1"/>
    <col min="2319" max="2319" width="5.5" style="5" bestFit="1" customWidth="1"/>
    <col min="2320" max="2320" width="9.5" style="5" bestFit="1" customWidth="1"/>
    <col min="2321" max="2327" width="2.625" style="5" customWidth="1"/>
    <col min="2328" max="2560" width="9" style="5"/>
    <col min="2561" max="2561" width="1.625" style="5" customWidth="1"/>
    <col min="2562" max="2562" width="22" style="5" bestFit="1" customWidth="1"/>
    <col min="2563" max="2563" width="13.125" style="5" bestFit="1" customWidth="1"/>
    <col min="2564" max="2564" width="13.875" style="5" bestFit="1" customWidth="1"/>
    <col min="2565" max="2570" width="2.625" style="5" customWidth="1"/>
    <col min="2571" max="2571" width="8.625" style="5" customWidth="1"/>
    <col min="2572" max="2572" width="6.5" style="5" bestFit="1" customWidth="1"/>
    <col min="2573" max="2573" width="11.625" style="5" customWidth="1"/>
    <col min="2574" max="2574" width="15.625" style="5" customWidth="1"/>
    <col min="2575" max="2575" width="5.5" style="5" bestFit="1" customWidth="1"/>
    <col min="2576" max="2576" width="9.5" style="5" bestFit="1" customWidth="1"/>
    <col min="2577" max="2583" width="2.625" style="5" customWidth="1"/>
    <col min="2584" max="2816" width="9" style="5"/>
    <col min="2817" max="2817" width="1.625" style="5" customWidth="1"/>
    <col min="2818" max="2818" width="22" style="5" bestFit="1" customWidth="1"/>
    <col min="2819" max="2819" width="13.125" style="5" bestFit="1" customWidth="1"/>
    <col min="2820" max="2820" width="13.875" style="5" bestFit="1" customWidth="1"/>
    <col min="2821" max="2826" width="2.625" style="5" customWidth="1"/>
    <col min="2827" max="2827" width="8.625" style="5" customWidth="1"/>
    <col min="2828" max="2828" width="6.5" style="5" bestFit="1" customWidth="1"/>
    <col min="2829" max="2829" width="11.625" style="5" customWidth="1"/>
    <col min="2830" max="2830" width="15.625" style="5" customWidth="1"/>
    <col min="2831" max="2831" width="5.5" style="5" bestFit="1" customWidth="1"/>
    <col min="2832" max="2832" width="9.5" style="5" bestFit="1" customWidth="1"/>
    <col min="2833" max="2839" width="2.625" style="5" customWidth="1"/>
    <col min="2840" max="3072" width="9" style="5"/>
    <col min="3073" max="3073" width="1.625" style="5" customWidth="1"/>
    <col min="3074" max="3074" width="22" style="5" bestFit="1" customWidth="1"/>
    <col min="3075" max="3075" width="13.125" style="5" bestFit="1" customWidth="1"/>
    <col min="3076" max="3076" width="13.875" style="5" bestFit="1" customWidth="1"/>
    <col min="3077" max="3082" width="2.625" style="5" customWidth="1"/>
    <col min="3083" max="3083" width="8.625" style="5" customWidth="1"/>
    <col min="3084" max="3084" width="6.5" style="5" bestFit="1" customWidth="1"/>
    <col min="3085" max="3085" width="11.625" style="5" customWidth="1"/>
    <col min="3086" max="3086" width="15.625" style="5" customWidth="1"/>
    <col min="3087" max="3087" width="5.5" style="5" bestFit="1" customWidth="1"/>
    <col min="3088" max="3088" width="9.5" style="5" bestFit="1" customWidth="1"/>
    <col min="3089" max="3095" width="2.625" style="5" customWidth="1"/>
    <col min="3096" max="3328" width="9" style="5"/>
    <col min="3329" max="3329" width="1.625" style="5" customWidth="1"/>
    <col min="3330" max="3330" width="22" style="5" bestFit="1" customWidth="1"/>
    <col min="3331" max="3331" width="13.125" style="5" bestFit="1" customWidth="1"/>
    <col min="3332" max="3332" width="13.875" style="5" bestFit="1" customWidth="1"/>
    <col min="3333" max="3338" width="2.625" style="5" customWidth="1"/>
    <col min="3339" max="3339" width="8.625" style="5" customWidth="1"/>
    <col min="3340" max="3340" width="6.5" style="5" bestFit="1" customWidth="1"/>
    <col min="3341" max="3341" width="11.625" style="5" customWidth="1"/>
    <col min="3342" max="3342" width="15.625" style="5" customWidth="1"/>
    <col min="3343" max="3343" width="5.5" style="5" bestFit="1" customWidth="1"/>
    <col min="3344" max="3344" width="9.5" style="5" bestFit="1" customWidth="1"/>
    <col min="3345" max="3351" width="2.625" style="5" customWidth="1"/>
    <col min="3352" max="3584" width="9" style="5"/>
    <col min="3585" max="3585" width="1.625" style="5" customWidth="1"/>
    <col min="3586" max="3586" width="22" style="5" bestFit="1" customWidth="1"/>
    <col min="3587" max="3587" width="13.125" style="5" bestFit="1" customWidth="1"/>
    <col min="3588" max="3588" width="13.875" style="5" bestFit="1" customWidth="1"/>
    <col min="3589" max="3594" width="2.625" style="5" customWidth="1"/>
    <col min="3595" max="3595" width="8.625" style="5" customWidth="1"/>
    <col min="3596" max="3596" width="6.5" style="5" bestFit="1" customWidth="1"/>
    <col min="3597" max="3597" width="11.625" style="5" customWidth="1"/>
    <col min="3598" max="3598" width="15.625" style="5" customWidth="1"/>
    <col min="3599" max="3599" width="5.5" style="5" bestFit="1" customWidth="1"/>
    <col min="3600" max="3600" width="9.5" style="5" bestFit="1" customWidth="1"/>
    <col min="3601" max="3607" width="2.625" style="5" customWidth="1"/>
    <col min="3608" max="3840" width="9" style="5"/>
    <col min="3841" max="3841" width="1.625" style="5" customWidth="1"/>
    <col min="3842" max="3842" width="22" style="5" bestFit="1" customWidth="1"/>
    <col min="3843" max="3843" width="13.125" style="5" bestFit="1" customWidth="1"/>
    <col min="3844" max="3844" width="13.875" style="5" bestFit="1" customWidth="1"/>
    <col min="3845" max="3850" width="2.625" style="5" customWidth="1"/>
    <col min="3851" max="3851" width="8.625" style="5" customWidth="1"/>
    <col min="3852" max="3852" width="6.5" style="5" bestFit="1" customWidth="1"/>
    <col min="3853" max="3853" width="11.625" style="5" customWidth="1"/>
    <col min="3854" max="3854" width="15.625" style="5" customWidth="1"/>
    <col min="3855" max="3855" width="5.5" style="5" bestFit="1" customWidth="1"/>
    <col min="3856" max="3856" width="9.5" style="5" bestFit="1" customWidth="1"/>
    <col min="3857" max="3863" width="2.625" style="5" customWidth="1"/>
    <col min="3864" max="4096" width="9" style="5"/>
    <col min="4097" max="4097" width="1.625" style="5" customWidth="1"/>
    <col min="4098" max="4098" width="22" style="5" bestFit="1" customWidth="1"/>
    <col min="4099" max="4099" width="13.125" style="5" bestFit="1" customWidth="1"/>
    <col min="4100" max="4100" width="13.875" style="5" bestFit="1" customWidth="1"/>
    <col min="4101" max="4106" width="2.625" style="5" customWidth="1"/>
    <col min="4107" max="4107" width="8.625" style="5" customWidth="1"/>
    <col min="4108" max="4108" width="6.5" style="5" bestFit="1" customWidth="1"/>
    <col min="4109" max="4109" width="11.625" style="5" customWidth="1"/>
    <col min="4110" max="4110" width="15.625" style="5" customWidth="1"/>
    <col min="4111" max="4111" width="5.5" style="5" bestFit="1" customWidth="1"/>
    <col min="4112" max="4112" width="9.5" style="5" bestFit="1" customWidth="1"/>
    <col min="4113" max="4119" width="2.625" style="5" customWidth="1"/>
    <col min="4120" max="4352" width="9" style="5"/>
    <col min="4353" max="4353" width="1.625" style="5" customWidth="1"/>
    <col min="4354" max="4354" width="22" style="5" bestFit="1" customWidth="1"/>
    <col min="4355" max="4355" width="13.125" style="5" bestFit="1" customWidth="1"/>
    <col min="4356" max="4356" width="13.875" style="5" bestFit="1" customWidth="1"/>
    <col min="4357" max="4362" width="2.625" style="5" customWidth="1"/>
    <col min="4363" max="4363" width="8.625" style="5" customWidth="1"/>
    <col min="4364" max="4364" width="6.5" style="5" bestFit="1" customWidth="1"/>
    <col min="4365" max="4365" width="11.625" style="5" customWidth="1"/>
    <col min="4366" max="4366" width="15.625" style="5" customWidth="1"/>
    <col min="4367" max="4367" width="5.5" style="5" bestFit="1" customWidth="1"/>
    <col min="4368" max="4368" width="9.5" style="5" bestFit="1" customWidth="1"/>
    <col min="4369" max="4375" width="2.625" style="5" customWidth="1"/>
    <col min="4376" max="4608" width="9" style="5"/>
    <col min="4609" max="4609" width="1.625" style="5" customWidth="1"/>
    <col min="4610" max="4610" width="22" style="5" bestFit="1" customWidth="1"/>
    <col min="4611" max="4611" width="13.125" style="5" bestFit="1" customWidth="1"/>
    <col min="4612" max="4612" width="13.875" style="5" bestFit="1" customWidth="1"/>
    <col min="4613" max="4618" width="2.625" style="5" customWidth="1"/>
    <col min="4619" max="4619" width="8.625" style="5" customWidth="1"/>
    <col min="4620" max="4620" width="6.5" style="5" bestFit="1" customWidth="1"/>
    <col min="4621" max="4621" width="11.625" style="5" customWidth="1"/>
    <col min="4622" max="4622" width="15.625" style="5" customWidth="1"/>
    <col min="4623" max="4623" width="5.5" style="5" bestFit="1" customWidth="1"/>
    <col min="4624" max="4624" width="9.5" style="5" bestFit="1" customWidth="1"/>
    <col min="4625" max="4631" width="2.625" style="5" customWidth="1"/>
    <col min="4632" max="4864" width="9" style="5"/>
    <col min="4865" max="4865" width="1.625" style="5" customWidth="1"/>
    <col min="4866" max="4866" width="22" style="5" bestFit="1" customWidth="1"/>
    <col min="4867" max="4867" width="13.125" style="5" bestFit="1" customWidth="1"/>
    <col min="4868" max="4868" width="13.875" style="5" bestFit="1" customWidth="1"/>
    <col min="4869" max="4874" width="2.625" style="5" customWidth="1"/>
    <col min="4875" max="4875" width="8.625" style="5" customWidth="1"/>
    <col min="4876" max="4876" width="6.5" style="5" bestFit="1" customWidth="1"/>
    <col min="4877" max="4877" width="11.625" style="5" customWidth="1"/>
    <col min="4878" max="4878" width="15.625" style="5" customWidth="1"/>
    <col min="4879" max="4879" width="5.5" style="5" bestFit="1" customWidth="1"/>
    <col min="4880" max="4880" width="9.5" style="5" bestFit="1" customWidth="1"/>
    <col min="4881" max="4887" width="2.625" style="5" customWidth="1"/>
    <col min="4888" max="5120" width="9" style="5"/>
    <col min="5121" max="5121" width="1.625" style="5" customWidth="1"/>
    <col min="5122" max="5122" width="22" style="5" bestFit="1" customWidth="1"/>
    <col min="5123" max="5123" width="13.125" style="5" bestFit="1" customWidth="1"/>
    <col min="5124" max="5124" width="13.875" style="5" bestFit="1" customWidth="1"/>
    <col min="5125" max="5130" width="2.625" style="5" customWidth="1"/>
    <col min="5131" max="5131" width="8.625" style="5" customWidth="1"/>
    <col min="5132" max="5132" width="6.5" style="5" bestFit="1" customWidth="1"/>
    <col min="5133" max="5133" width="11.625" style="5" customWidth="1"/>
    <col min="5134" max="5134" width="15.625" style="5" customWidth="1"/>
    <col min="5135" max="5135" width="5.5" style="5" bestFit="1" customWidth="1"/>
    <col min="5136" max="5136" width="9.5" style="5" bestFit="1" customWidth="1"/>
    <col min="5137" max="5143" width="2.625" style="5" customWidth="1"/>
    <col min="5144" max="5376" width="9" style="5"/>
    <col min="5377" max="5377" width="1.625" style="5" customWidth="1"/>
    <col min="5378" max="5378" width="22" style="5" bestFit="1" customWidth="1"/>
    <col min="5379" max="5379" width="13.125" style="5" bestFit="1" customWidth="1"/>
    <col min="5380" max="5380" width="13.875" style="5" bestFit="1" customWidth="1"/>
    <col min="5381" max="5386" width="2.625" style="5" customWidth="1"/>
    <col min="5387" max="5387" width="8.625" style="5" customWidth="1"/>
    <col min="5388" max="5388" width="6.5" style="5" bestFit="1" customWidth="1"/>
    <col min="5389" max="5389" width="11.625" style="5" customWidth="1"/>
    <col min="5390" max="5390" width="15.625" style="5" customWidth="1"/>
    <col min="5391" max="5391" width="5.5" style="5" bestFit="1" customWidth="1"/>
    <col min="5392" max="5392" width="9.5" style="5" bestFit="1" customWidth="1"/>
    <col min="5393" max="5399" width="2.625" style="5" customWidth="1"/>
    <col min="5400" max="5632" width="9" style="5"/>
    <col min="5633" max="5633" width="1.625" style="5" customWidth="1"/>
    <col min="5634" max="5634" width="22" style="5" bestFit="1" customWidth="1"/>
    <col min="5635" max="5635" width="13.125" style="5" bestFit="1" customWidth="1"/>
    <col min="5636" max="5636" width="13.875" style="5" bestFit="1" customWidth="1"/>
    <col min="5637" max="5642" width="2.625" style="5" customWidth="1"/>
    <col min="5643" max="5643" width="8.625" style="5" customWidth="1"/>
    <col min="5644" max="5644" width="6.5" style="5" bestFit="1" customWidth="1"/>
    <col min="5645" max="5645" width="11.625" style="5" customWidth="1"/>
    <col min="5646" max="5646" width="15.625" style="5" customWidth="1"/>
    <col min="5647" max="5647" width="5.5" style="5" bestFit="1" customWidth="1"/>
    <col min="5648" max="5648" width="9.5" style="5" bestFit="1" customWidth="1"/>
    <col min="5649" max="5655" width="2.625" style="5" customWidth="1"/>
    <col min="5656" max="5888" width="9" style="5"/>
    <col min="5889" max="5889" width="1.625" style="5" customWidth="1"/>
    <col min="5890" max="5890" width="22" style="5" bestFit="1" customWidth="1"/>
    <col min="5891" max="5891" width="13.125" style="5" bestFit="1" customWidth="1"/>
    <col min="5892" max="5892" width="13.875" style="5" bestFit="1" customWidth="1"/>
    <col min="5893" max="5898" width="2.625" style="5" customWidth="1"/>
    <col min="5899" max="5899" width="8.625" style="5" customWidth="1"/>
    <col min="5900" max="5900" width="6.5" style="5" bestFit="1" customWidth="1"/>
    <col min="5901" max="5901" width="11.625" style="5" customWidth="1"/>
    <col min="5902" max="5902" width="15.625" style="5" customWidth="1"/>
    <col min="5903" max="5903" width="5.5" style="5" bestFit="1" customWidth="1"/>
    <col min="5904" max="5904" width="9.5" style="5" bestFit="1" customWidth="1"/>
    <col min="5905" max="5911" width="2.625" style="5" customWidth="1"/>
    <col min="5912" max="6144" width="9" style="5"/>
    <col min="6145" max="6145" width="1.625" style="5" customWidth="1"/>
    <col min="6146" max="6146" width="22" style="5" bestFit="1" customWidth="1"/>
    <col min="6147" max="6147" width="13.125" style="5" bestFit="1" customWidth="1"/>
    <col min="6148" max="6148" width="13.875" style="5" bestFit="1" customWidth="1"/>
    <col min="6149" max="6154" width="2.625" style="5" customWidth="1"/>
    <col min="6155" max="6155" width="8.625" style="5" customWidth="1"/>
    <col min="6156" max="6156" width="6.5" style="5" bestFit="1" customWidth="1"/>
    <col min="6157" max="6157" width="11.625" style="5" customWidth="1"/>
    <col min="6158" max="6158" width="15.625" style="5" customWidth="1"/>
    <col min="6159" max="6159" width="5.5" style="5" bestFit="1" customWidth="1"/>
    <col min="6160" max="6160" width="9.5" style="5" bestFit="1" customWidth="1"/>
    <col min="6161" max="6167" width="2.625" style="5" customWidth="1"/>
    <col min="6168" max="6400" width="9" style="5"/>
    <col min="6401" max="6401" width="1.625" style="5" customWidth="1"/>
    <col min="6402" max="6402" width="22" style="5" bestFit="1" customWidth="1"/>
    <col min="6403" max="6403" width="13.125" style="5" bestFit="1" customWidth="1"/>
    <col min="6404" max="6404" width="13.875" style="5" bestFit="1" customWidth="1"/>
    <col min="6405" max="6410" width="2.625" style="5" customWidth="1"/>
    <col min="6411" max="6411" width="8.625" style="5" customWidth="1"/>
    <col min="6412" max="6412" width="6.5" style="5" bestFit="1" customWidth="1"/>
    <col min="6413" max="6413" width="11.625" style="5" customWidth="1"/>
    <col min="6414" max="6414" width="15.625" style="5" customWidth="1"/>
    <col min="6415" max="6415" width="5.5" style="5" bestFit="1" customWidth="1"/>
    <col min="6416" max="6416" width="9.5" style="5" bestFit="1" customWidth="1"/>
    <col min="6417" max="6423" width="2.625" style="5" customWidth="1"/>
    <col min="6424" max="6656" width="9" style="5"/>
    <col min="6657" max="6657" width="1.625" style="5" customWidth="1"/>
    <col min="6658" max="6658" width="22" style="5" bestFit="1" customWidth="1"/>
    <col min="6659" max="6659" width="13.125" style="5" bestFit="1" customWidth="1"/>
    <col min="6660" max="6660" width="13.875" style="5" bestFit="1" customWidth="1"/>
    <col min="6661" max="6666" width="2.625" style="5" customWidth="1"/>
    <col min="6667" max="6667" width="8.625" style="5" customWidth="1"/>
    <col min="6668" max="6668" width="6.5" style="5" bestFit="1" customWidth="1"/>
    <col min="6669" max="6669" width="11.625" style="5" customWidth="1"/>
    <col min="6670" max="6670" width="15.625" style="5" customWidth="1"/>
    <col min="6671" max="6671" width="5.5" style="5" bestFit="1" customWidth="1"/>
    <col min="6672" max="6672" width="9.5" style="5" bestFit="1" customWidth="1"/>
    <col min="6673" max="6679" width="2.625" style="5" customWidth="1"/>
    <col min="6680" max="6912" width="9" style="5"/>
    <col min="6913" max="6913" width="1.625" style="5" customWidth="1"/>
    <col min="6914" max="6914" width="22" style="5" bestFit="1" customWidth="1"/>
    <col min="6915" max="6915" width="13.125" style="5" bestFit="1" customWidth="1"/>
    <col min="6916" max="6916" width="13.875" style="5" bestFit="1" customWidth="1"/>
    <col min="6917" max="6922" width="2.625" style="5" customWidth="1"/>
    <col min="6923" max="6923" width="8.625" style="5" customWidth="1"/>
    <col min="6924" max="6924" width="6.5" style="5" bestFit="1" customWidth="1"/>
    <col min="6925" max="6925" width="11.625" style="5" customWidth="1"/>
    <col min="6926" max="6926" width="15.625" style="5" customWidth="1"/>
    <col min="6927" max="6927" width="5.5" style="5" bestFit="1" customWidth="1"/>
    <col min="6928" max="6928" width="9.5" style="5" bestFit="1" customWidth="1"/>
    <col min="6929" max="6935" width="2.625" style="5" customWidth="1"/>
    <col min="6936" max="7168" width="9" style="5"/>
    <col min="7169" max="7169" width="1.625" style="5" customWidth="1"/>
    <col min="7170" max="7170" width="22" style="5" bestFit="1" customWidth="1"/>
    <col min="7171" max="7171" width="13.125" style="5" bestFit="1" customWidth="1"/>
    <col min="7172" max="7172" width="13.875" style="5" bestFit="1" customWidth="1"/>
    <col min="7173" max="7178" width="2.625" style="5" customWidth="1"/>
    <col min="7179" max="7179" width="8.625" style="5" customWidth="1"/>
    <col min="7180" max="7180" width="6.5" style="5" bestFit="1" customWidth="1"/>
    <col min="7181" max="7181" width="11.625" style="5" customWidth="1"/>
    <col min="7182" max="7182" width="15.625" style="5" customWidth="1"/>
    <col min="7183" max="7183" width="5.5" style="5" bestFit="1" customWidth="1"/>
    <col min="7184" max="7184" width="9.5" style="5" bestFit="1" customWidth="1"/>
    <col min="7185" max="7191" width="2.625" style="5" customWidth="1"/>
    <col min="7192" max="7424" width="9" style="5"/>
    <col min="7425" max="7425" width="1.625" style="5" customWidth="1"/>
    <col min="7426" max="7426" width="22" style="5" bestFit="1" customWidth="1"/>
    <col min="7427" max="7427" width="13.125" style="5" bestFit="1" customWidth="1"/>
    <col min="7428" max="7428" width="13.875" style="5" bestFit="1" customWidth="1"/>
    <col min="7429" max="7434" width="2.625" style="5" customWidth="1"/>
    <col min="7435" max="7435" width="8.625" style="5" customWidth="1"/>
    <col min="7436" max="7436" width="6.5" style="5" bestFit="1" customWidth="1"/>
    <col min="7437" max="7437" width="11.625" style="5" customWidth="1"/>
    <col min="7438" max="7438" width="15.625" style="5" customWidth="1"/>
    <col min="7439" max="7439" width="5.5" style="5" bestFit="1" customWidth="1"/>
    <col min="7440" max="7440" width="9.5" style="5" bestFit="1" customWidth="1"/>
    <col min="7441" max="7447" width="2.625" style="5" customWidth="1"/>
    <col min="7448" max="7680" width="9" style="5"/>
    <col min="7681" max="7681" width="1.625" style="5" customWidth="1"/>
    <col min="7682" max="7682" width="22" style="5" bestFit="1" customWidth="1"/>
    <col min="7683" max="7683" width="13.125" style="5" bestFit="1" customWidth="1"/>
    <col min="7684" max="7684" width="13.875" style="5" bestFit="1" customWidth="1"/>
    <col min="7685" max="7690" width="2.625" style="5" customWidth="1"/>
    <col min="7691" max="7691" width="8.625" style="5" customWidth="1"/>
    <col min="7692" max="7692" width="6.5" style="5" bestFit="1" customWidth="1"/>
    <col min="7693" max="7693" width="11.625" style="5" customWidth="1"/>
    <col min="7694" max="7694" width="15.625" style="5" customWidth="1"/>
    <col min="7695" max="7695" width="5.5" style="5" bestFit="1" customWidth="1"/>
    <col min="7696" max="7696" width="9.5" style="5" bestFit="1" customWidth="1"/>
    <col min="7697" max="7703" width="2.625" style="5" customWidth="1"/>
    <col min="7704" max="7936" width="9" style="5"/>
    <col min="7937" max="7937" width="1.625" style="5" customWidth="1"/>
    <col min="7938" max="7938" width="22" style="5" bestFit="1" customWidth="1"/>
    <col min="7939" max="7939" width="13.125" style="5" bestFit="1" customWidth="1"/>
    <col min="7940" max="7940" width="13.875" style="5" bestFit="1" customWidth="1"/>
    <col min="7941" max="7946" width="2.625" style="5" customWidth="1"/>
    <col min="7947" max="7947" width="8.625" style="5" customWidth="1"/>
    <col min="7948" max="7948" width="6.5" style="5" bestFit="1" customWidth="1"/>
    <col min="7949" max="7949" width="11.625" style="5" customWidth="1"/>
    <col min="7950" max="7950" width="15.625" style="5" customWidth="1"/>
    <col min="7951" max="7951" width="5.5" style="5" bestFit="1" customWidth="1"/>
    <col min="7952" max="7952" width="9.5" style="5" bestFit="1" customWidth="1"/>
    <col min="7953" max="7959" width="2.625" style="5" customWidth="1"/>
    <col min="7960" max="8192" width="9" style="5"/>
    <col min="8193" max="8193" width="1.625" style="5" customWidth="1"/>
    <col min="8194" max="8194" width="22" style="5" bestFit="1" customWidth="1"/>
    <col min="8195" max="8195" width="13.125" style="5" bestFit="1" customWidth="1"/>
    <col min="8196" max="8196" width="13.875" style="5" bestFit="1" customWidth="1"/>
    <col min="8197" max="8202" width="2.625" style="5" customWidth="1"/>
    <col min="8203" max="8203" width="8.625" style="5" customWidth="1"/>
    <col min="8204" max="8204" width="6.5" style="5" bestFit="1" customWidth="1"/>
    <col min="8205" max="8205" width="11.625" style="5" customWidth="1"/>
    <col min="8206" max="8206" width="15.625" style="5" customWidth="1"/>
    <col min="8207" max="8207" width="5.5" style="5" bestFit="1" customWidth="1"/>
    <col min="8208" max="8208" width="9.5" style="5" bestFit="1" customWidth="1"/>
    <col min="8209" max="8215" width="2.625" style="5" customWidth="1"/>
    <col min="8216" max="8448" width="9" style="5"/>
    <col min="8449" max="8449" width="1.625" style="5" customWidth="1"/>
    <col min="8450" max="8450" width="22" style="5" bestFit="1" customWidth="1"/>
    <col min="8451" max="8451" width="13.125" style="5" bestFit="1" customWidth="1"/>
    <col min="8452" max="8452" width="13.875" style="5" bestFit="1" customWidth="1"/>
    <col min="8453" max="8458" width="2.625" style="5" customWidth="1"/>
    <col min="8459" max="8459" width="8.625" style="5" customWidth="1"/>
    <col min="8460" max="8460" width="6.5" style="5" bestFit="1" customWidth="1"/>
    <col min="8461" max="8461" width="11.625" style="5" customWidth="1"/>
    <col min="8462" max="8462" width="15.625" style="5" customWidth="1"/>
    <col min="8463" max="8463" width="5.5" style="5" bestFit="1" customWidth="1"/>
    <col min="8464" max="8464" width="9.5" style="5" bestFit="1" customWidth="1"/>
    <col min="8465" max="8471" width="2.625" style="5" customWidth="1"/>
    <col min="8472" max="8704" width="9" style="5"/>
    <col min="8705" max="8705" width="1.625" style="5" customWidth="1"/>
    <col min="8706" max="8706" width="22" style="5" bestFit="1" customWidth="1"/>
    <col min="8707" max="8707" width="13.125" style="5" bestFit="1" customWidth="1"/>
    <col min="8708" max="8708" width="13.875" style="5" bestFit="1" customWidth="1"/>
    <col min="8709" max="8714" width="2.625" style="5" customWidth="1"/>
    <col min="8715" max="8715" width="8.625" style="5" customWidth="1"/>
    <col min="8716" max="8716" width="6.5" style="5" bestFit="1" customWidth="1"/>
    <col min="8717" max="8717" width="11.625" style="5" customWidth="1"/>
    <col min="8718" max="8718" width="15.625" style="5" customWidth="1"/>
    <col min="8719" max="8719" width="5.5" style="5" bestFit="1" customWidth="1"/>
    <col min="8720" max="8720" width="9.5" style="5" bestFit="1" customWidth="1"/>
    <col min="8721" max="8727" width="2.625" style="5" customWidth="1"/>
    <col min="8728" max="8960" width="9" style="5"/>
    <col min="8961" max="8961" width="1.625" style="5" customWidth="1"/>
    <col min="8962" max="8962" width="22" style="5" bestFit="1" customWidth="1"/>
    <col min="8963" max="8963" width="13.125" style="5" bestFit="1" customWidth="1"/>
    <col min="8964" max="8964" width="13.875" style="5" bestFit="1" customWidth="1"/>
    <col min="8965" max="8970" width="2.625" style="5" customWidth="1"/>
    <col min="8971" max="8971" width="8.625" style="5" customWidth="1"/>
    <col min="8972" max="8972" width="6.5" style="5" bestFit="1" customWidth="1"/>
    <col min="8973" max="8973" width="11.625" style="5" customWidth="1"/>
    <col min="8974" max="8974" width="15.625" style="5" customWidth="1"/>
    <col min="8975" max="8975" width="5.5" style="5" bestFit="1" customWidth="1"/>
    <col min="8976" max="8976" width="9.5" style="5" bestFit="1" customWidth="1"/>
    <col min="8977" max="8983" width="2.625" style="5" customWidth="1"/>
    <col min="8984" max="9216" width="9" style="5"/>
    <col min="9217" max="9217" width="1.625" style="5" customWidth="1"/>
    <col min="9218" max="9218" width="22" style="5" bestFit="1" customWidth="1"/>
    <col min="9219" max="9219" width="13.125" style="5" bestFit="1" customWidth="1"/>
    <col min="9220" max="9220" width="13.875" style="5" bestFit="1" customWidth="1"/>
    <col min="9221" max="9226" width="2.625" style="5" customWidth="1"/>
    <col min="9227" max="9227" width="8.625" style="5" customWidth="1"/>
    <col min="9228" max="9228" width="6.5" style="5" bestFit="1" customWidth="1"/>
    <col min="9229" max="9229" width="11.625" style="5" customWidth="1"/>
    <col min="9230" max="9230" width="15.625" style="5" customWidth="1"/>
    <col min="9231" max="9231" width="5.5" style="5" bestFit="1" customWidth="1"/>
    <col min="9232" max="9232" width="9.5" style="5" bestFit="1" customWidth="1"/>
    <col min="9233" max="9239" width="2.625" style="5" customWidth="1"/>
    <col min="9240" max="9472" width="9" style="5"/>
    <col min="9473" max="9473" width="1.625" style="5" customWidth="1"/>
    <col min="9474" max="9474" width="22" style="5" bestFit="1" customWidth="1"/>
    <col min="9475" max="9475" width="13.125" style="5" bestFit="1" customWidth="1"/>
    <col min="9476" max="9476" width="13.875" style="5" bestFit="1" customWidth="1"/>
    <col min="9477" max="9482" width="2.625" style="5" customWidth="1"/>
    <col min="9483" max="9483" width="8.625" style="5" customWidth="1"/>
    <col min="9484" max="9484" width="6.5" style="5" bestFit="1" customWidth="1"/>
    <col min="9485" max="9485" width="11.625" style="5" customWidth="1"/>
    <col min="9486" max="9486" width="15.625" style="5" customWidth="1"/>
    <col min="9487" max="9487" width="5.5" style="5" bestFit="1" customWidth="1"/>
    <col min="9488" max="9488" width="9.5" style="5" bestFit="1" customWidth="1"/>
    <col min="9489" max="9495" width="2.625" style="5" customWidth="1"/>
    <col min="9496" max="9728" width="9" style="5"/>
    <col min="9729" max="9729" width="1.625" style="5" customWidth="1"/>
    <col min="9730" max="9730" width="22" style="5" bestFit="1" customWidth="1"/>
    <col min="9731" max="9731" width="13.125" style="5" bestFit="1" customWidth="1"/>
    <col min="9732" max="9732" width="13.875" style="5" bestFit="1" customWidth="1"/>
    <col min="9733" max="9738" width="2.625" style="5" customWidth="1"/>
    <col min="9739" max="9739" width="8.625" style="5" customWidth="1"/>
    <col min="9740" max="9740" width="6.5" style="5" bestFit="1" customWidth="1"/>
    <col min="9741" max="9741" width="11.625" style="5" customWidth="1"/>
    <col min="9742" max="9742" width="15.625" style="5" customWidth="1"/>
    <col min="9743" max="9743" width="5.5" style="5" bestFit="1" customWidth="1"/>
    <col min="9744" max="9744" width="9.5" style="5" bestFit="1" customWidth="1"/>
    <col min="9745" max="9751" width="2.625" style="5" customWidth="1"/>
    <col min="9752" max="9984" width="9" style="5"/>
    <col min="9985" max="9985" width="1.625" style="5" customWidth="1"/>
    <col min="9986" max="9986" width="22" style="5" bestFit="1" customWidth="1"/>
    <col min="9987" max="9987" width="13.125" style="5" bestFit="1" customWidth="1"/>
    <col min="9988" max="9988" width="13.875" style="5" bestFit="1" customWidth="1"/>
    <col min="9989" max="9994" width="2.625" style="5" customWidth="1"/>
    <col min="9995" max="9995" width="8.625" style="5" customWidth="1"/>
    <col min="9996" max="9996" width="6.5" style="5" bestFit="1" customWidth="1"/>
    <col min="9997" max="9997" width="11.625" style="5" customWidth="1"/>
    <col min="9998" max="9998" width="15.625" style="5" customWidth="1"/>
    <col min="9999" max="9999" width="5.5" style="5" bestFit="1" customWidth="1"/>
    <col min="10000" max="10000" width="9.5" style="5" bestFit="1" customWidth="1"/>
    <col min="10001" max="10007" width="2.625" style="5" customWidth="1"/>
    <col min="10008" max="10240" width="9" style="5"/>
    <col min="10241" max="10241" width="1.625" style="5" customWidth="1"/>
    <col min="10242" max="10242" width="22" style="5" bestFit="1" customWidth="1"/>
    <col min="10243" max="10243" width="13.125" style="5" bestFit="1" customWidth="1"/>
    <col min="10244" max="10244" width="13.875" style="5" bestFit="1" customWidth="1"/>
    <col min="10245" max="10250" width="2.625" style="5" customWidth="1"/>
    <col min="10251" max="10251" width="8.625" style="5" customWidth="1"/>
    <col min="10252" max="10252" width="6.5" style="5" bestFit="1" customWidth="1"/>
    <col min="10253" max="10253" width="11.625" style="5" customWidth="1"/>
    <col min="10254" max="10254" width="15.625" style="5" customWidth="1"/>
    <col min="10255" max="10255" width="5.5" style="5" bestFit="1" customWidth="1"/>
    <col min="10256" max="10256" width="9.5" style="5" bestFit="1" customWidth="1"/>
    <col min="10257" max="10263" width="2.625" style="5" customWidth="1"/>
    <col min="10264" max="10496" width="9" style="5"/>
    <col min="10497" max="10497" width="1.625" style="5" customWidth="1"/>
    <col min="10498" max="10498" width="22" style="5" bestFit="1" customWidth="1"/>
    <col min="10499" max="10499" width="13.125" style="5" bestFit="1" customWidth="1"/>
    <col min="10500" max="10500" width="13.875" style="5" bestFit="1" customWidth="1"/>
    <col min="10501" max="10506" width="2.625" style="5" customWidth="1"/>
    <col min="10507" max="10507" width="8.625" style="5" customWidth="1"/>
    <col min="10508" max="10508" width="6.5" style="5" bestFit="1" customWidth="1"/>
    <col min="10509" max="10509" width="11.625" style="5" customWidth="1"/>
    <col min="10510" max="10510" width="15.625" style="5" customWidth="1"/>
    <col min="10511" max="10511" width="5.5" style="5" bestFit="1" customWidth="1"/>
    <col min="10512" max="10512" width="9.5" style="5" bestFit="1" customWidth="1"/>
    <col min="10513" max="10519" width="2.625" style="5" customWidth="1"/>
    <col min="10520" max="10752" width="9" style="5"/>
    <col min="10753" max="10753" width="1.625" style="5" customWidth="1"/>
    <col min="10754" max="10754" width="22" style="5" bestFit="1" customWidth="1"/>
    <col min="10755" max="10755" width="13.125" style="5" bestFit="1" customWidth="1"/>
    <col min="10756" max="10756" width="13.875" style="5" bestFit="1" customWidth="1"/>
    <col min="10757" max="10762" width="2.625" style="5" customWidth="1"/>
    <col min="10763" max="10763" width="8.625" style="5" customWidth="1"/>
    <col min="10764" max="10764" width="6.5" style="5" bestFit="1" customWidth="1"/>
    <col min="10765" max="10765" width="11.625" style="5" customWidth="1"/>
    <col min="10766" max="10766" width="15.625" style="5" customWidth="1"/>
    <col min="10767" max="10767" width="5.5" style="5" bestFit="1" customWidth="1"/>
    <col min="10768" max="10768" width="9.5" style="5" bestFit="1" customWidth="1"/>
    <col min="10769" max="10775" width="2.625" style="5" customWidth="1"/>
    <col min="10776" max="11008" width="9" style="5"/>
    <col min="11009" max="11009" width="1.625" style="5" customWidth="1"/>
    <col min="11010" max="11010" width="22" style="5" bestFit="1" customWidth="1"/>
    <col min="11011" max="11011" width="13.125" style="5" bestFit="1" customWidth="1"/>
    <col min="11012" max="11012" width="13.875" style="5" bestFit="1" customWidth="1"/>
    <col min="11013" max="11018" width="2.625" style="5" customWidth="1"/>
    <col min="11019" max="11019" width="8.625" style="5" customWidth="1"/>
    <col min="11020" max="11020" width="6.5" style="5" bestFit="1" customWidth="1"/>
    <col min="11021" max="11021" width="11.625" style="5" customWidth="1"/>
    <col min="11022" max="11022" width="15.625" style="5" customWidth="1"/>
    <col min="11023" max="11023" width="5.5" style="5" bestFit="1" customWidth="1"/>
    <col min="11024" max="11024" width="9.5" style="5" bestFit="1" customWidth="1"/>
    <col min="11025" max="11031" width="2.625" style="5" customWidth="1"/>
    <col min="11032" max="11264" width="9" style="5"/>
    <col min="11265" max="11265" width="1.625" style="5" customWidth="1"/>
    <col min="11266" max="11266" width="22" style="5" bestFit="1" customWidth="1"/>
    <col min="11267" max="11267" width="13.125" style="5" bestFit="1" customWidth="1"/>
    <col min="11268" max="11268" width="13.875" style="5" bestFit="1" customWidth="1"/>
    <col min="11269" max="11274" width="2.625" style="5" customWidth="1"/>
    <col min="11275" max="11275" width="8.625" style="5" customWidth="1"/>
    <col min="11276" max="11276" width="6.5" style="5" bestFit="1" customWidth="1"/>
    <col min="11277" max="11277" width="11.625" style="5" customWidth="1"/>
    <col min="11278" max="11278" width="15.625" style="5" customWidth="1"/>
    <col min="11279" max="11279" width="5.5" style="5" bestFit="1" customWidth="1"/>
    <col min="11280" max="11280" width="9.5" style="5" bestFit="1" customWidth="1"/>
    <col min="11281" max="11287" width="2.625" style="5" customWidth="1"/>
    <col min="11288" max="11520" width="9" style="5"/>
    <col min="11521" max="11521" width="1.625" style="5" customWidth="1"/>
    <col min="11522" max="11522" width="22" style="5" bestFit="1" customWidth="1"/>
    <col min="11523" max="11523" width="13.125" style="5" bestFit="1" customWidth="1"/>
    <col min="11524" max="11524" width="13.875" style="5" bestFit="1" customWidth="1"/>
    <col min="11525" max="11530" width="2.625" style="5" customWidth="1"/>
    <col min="11531" max="11531" width="8.625" style="5" customWidth="1"/>
    <col min="11532" max="11532" width="6.5" style="5" bestFit="1" customWidth="1"/>
    <col min="11533" max="11533" width="11.625" style="5" customWidth="1"/>
    <col min="11534" max="11534" width="15.625" style="5" customWidth="1"/>
    <col min="11535" max="11535" width="5.5" style="5" bestFit="1" customWidth="1"/>
    <col min="11536" max="11536" width="9.5" style="5" bestFit="1" customWidth="1"/>
    <col min="11537" max="11543" width="2.625" style="5" customWidth="1"/>
    <col min="11544" max="11776" width="9" style="5"/>
    <col min="11777" max="11777" width="1.625" style="5" customWidth="1"/>
    <col min="11778" max="11778" width="22" style="5" bestFit="1" customWidth="1"/>
    <col min="11779" max="11779" width="13.125" style="5" bestFit="1" customWidth="1"/>
    <col min="11780" max="11780" width="13.875" style="5" bestFit="1" customWidth="1"/>
    <col min="11781" max="11786" width="2.625" style="5" customWidth="1"/>
    <col min="11787" max="11787" width="8.625" style="5" customWidth="1"/>
    <col min="11788" max="11788" width="6.5" style="5" bestFit="1" customWidth="1"/>
    <col min="11789" max="11789" width="11.625" style="5" customWidth="1"/>
    <col min="11790" max="11790" width="15.625" style="5" customWidth="1"/>
    <col min="11791" max="11791" width="5.5" style="5" bestFit="1" customWidth="1"/>
    <col min="11792" max="11792" width="9.5" style="5" bestFit="1" customWidth="1"/>
    <col min="11793" max="11799" width="2.625" style="5" customWidth="1"/>
    <col min="11800" max="12032" width="9" style="5"/>
    <col min="12033" max="12033" width="1.625" style="5" customWidth="1"/>
    <col min="12034" max="12034" width="22" style="5" bestFit="1" customWidth="1"/>
    <col min="12035" max="12035" width="13.125" style="5" bestFit="1" customWidth="1"/>
    <col min="12036" max="12036" width="13.875" style="5" bestFit="1" customWidth="1"/>
    <col min="12037" max="12042" width="2.625" style="5" customWidth="1"/>
    <col min="12043" max="12043" width="8.625" style="5" customWidth="1"/>
    <col min="12044" max="12044" width="6.5" style="5" bestFit="1" customWidth="1"/>
    <col min="12045" max="12045" width="11.625" style="5" customWidth="1"/>
    <col min="12046" max="12046" width="15.625" style="5" customWidth="1"/>
    <col min="12047" max="12047" width="5.5" style="5" bestFit="1" customWidth="1"/>
    <col min="12048" max="12048" width="9.5" style="5" bestFit="1" customWidth="1"/>
    <col min="12049" max="12055" width="2.625" style="5" customWidth="1"/>
    <col min="12056" max="12288" width="9" style="5"/>
    <col min="12289" max="12289" width="1.625" style="5" customWidth="1"/>
    <col min="12290" max="12290" width="22" style="5" bestFit="1" customWidth="1"/>
    <col min="12291" max="12291" width="13.125" style="5" bestFit="1" customWidth="1"/>
    <col min="12292" max="12292" width="13.875" style="5" bestFit="1" customWidth="1"/>
    <col min="12293" max="12298" width="2.625" style="5" customWidth="1"/>
    <col min="12299" max="12299" width="8.625" style="5" customWidth="1"/>
    <col min="12300" max="12300" width="6.5" style="5" bestFit="1" customWidth="1"/>
    <col min="12301" max="12301" width="11.625" style="5" customWidth="1"/>
    <col min="12302" max="12302" width="15.625" style="5" customWidth="1"/>
    <col min="12303" max="12303" width="5.5" style="5" bestFit="1" customWidth="1"/>
    <col min="12304" max="12304" width="9.5" style="5" bestFit="1" customWidth="1"/>
    <col min="12305" max="12311" width="2.625" style="5" customWidth="1"/>
    <col min="12312" max="12544" width="9" style="5"/>
    <col min="12545" max="12545" width="1.625" style="5" customWidth="1"/>
    <col min="12546" max="12546" width="22" style="5" bestFit="1" customWidth="1"/>
    <col min="12547" max="12547" width="13.125" style="5" bestFit="1" customWidth="1"/>
    <col min="12548" max="12548" width="13.875" style="5" bestFit="1" customWidth="1"/>
    <col min="12549" max="12554" width="2.625" style="5" customWidth="1"/>
    <col min="12555" max="12555" width="8.625" style="5" customWidth="1"/>
    <col min="12556" max="12556" width="6.5" style="5" bestFit="1" customWidth="1"/>
    <col min="12557" max="12557" width="11.625" style="5" customWidth="1"/>
    <col min="12558" max="12558" width="15.625" style="5" customWidth="1"/>
    <col min="12559" max="12559" width="5.5" style="5" bestFit="1" customWidth="1"/>
    <col min="12560" max="12560" width="9.5" style="5" bestFit="1" customWidth="1"/>
    <col min="12561" max="12567" width="2.625" style="5" customWidth="1"/>
    <col min="12568" max="12800" width="9" style="5"/>
    <col min="12801" max="12801" width="1.625" style="5" customWidth="1"/>
    <col min="12802" max="12802" width="22" style="5" bestFit="1" customWidth="1"/>
    <col min="12803" max="12803" width="13.125" style="5" bestFit="1" customWidth="1"/>
    <col min="12804" max="12804" width="13.875" style="5" bestFit="1" customWidth="1"/>
    <col min="12805" max="12810" width="2.625" style="5" customWidth="1"/>
    <col min="12811" max="12811" width="8.625" style="5" customWidth="1"/>
    <col min="12812" max="12812" width="6.5" style="5" bestFit="1" customWidth="1"/>
    <col min="12813" max="12813" width="11.625" style="5" customWidth="1"/>
    <col min="12814" max="12814" width="15.625" style="5" customWidth="1"/>
    <col min="12815" max="12815" width="5.5" style="5" bestFit="1" customWidth="1"/>
    <col min="12816" max="12816" width="9.5" style="5" bestFit="1" customWidth="1"/>
    <col min="12817" max="12823" width="2.625" style="5" customWidth="1"/>
    <col min="12824" max="13056" width="9" style="5"/>
    <col min="13057" max="13057" width="1.625" style="5" customWidth="1"/>
    <col min="13058" max="13058" width="22" style="5" bestFit="1" customWidth="1"/>
    <col min="13059" max="13059" width="13.125" style="5" bestFit="1" customWidth="1"/>
    <col min="13060" max="13060" width="13.875" style="5" bestFit="1" customWidth="1"/>
    <col min="13061" max="13066" width="2.625" style="5" customWidth="1"/>
    <col min="13067" max="13067" width="8.625" style="5" customWidth="1"/>
    <col min="13068" max="13068" width="6.5" style="5" bestFit="1" customWidth="1"/>
    <col min="13069" max="13069" width="11.625" style="5" customWidth="1"/>
    <col min="13070" max="13070" width="15.625" style="5" customWidth="1"/>
    <col min="13071" max="13071" width="5.5" style="5" bestFit="1" customWidth="1"/>
    <col min="13072" max="13072" width="9.5" style="5" bestFit="1" customWidth="1"/>
    <col min="13073" max="13079" width="2.625" style="5" customWidth="1"/>
    <col min="13080" max="13312" width="9" style="5"/>
    <col min="13313" max="13313" width="1.625" style="5" customWidth="1"/>
    <col min="13314" max="13314" width="22" style="5" bestFit="1" customWidth="1"/>
    <col min="13315" max="13315" width="13.125" style="5" bestFit="1" customWidth="1"/>
    <col min="13316" max="13316" width="13.875" style="5" bestFit="1" customWidth="1"/>
    <col min="13317" max="13322" width="2.625" style="5" customWidth="1"/>
    <col min="13323" max="13323" width="8.625" style="5" customWidth="1"/>
    <col min="13324" max="13324" width="6.5" style="5" bestFit="1" customWidth="1"/>
    <col min="13325" max="13325" width="11.625" style="5" customWidth="1"/>
    <col min="13326" max="13326" width="15.625" style="5" customWidth="1"/>
    <col min="13327" max="13327" width="5.5" style="5" bestFit="1" customWidth="1"/>
    <col min="13328" max="13328" width="9.5" style="5" bestFit="1" customWidth="1"/>
    <col min="13329" max="13335" width="2.625" style="5" customWidth="1"/>
    <col min="13336" max="13568" width="9" style="5"/>
    <col min="13569" max="13569" width="1.625" style="5" customWidth="1"/>
    <col min="13570" max="13570" width="22" style="5" bestFit="1" customWidth="1"/>
    <col min="13571" max="13571" width="13.125" style="5" bestFit="1" customWidth="1"/>
    <col min="13572" max="13572" width="13.875" style="5" bestFit="1" customWidth="1"/>
    <col min="13573" max="13578" width="2.625" style="5" customWidth="1"/>
    <col min="13579" max="13579" width="8.625" style="5" customWidth="1"/>
    <col min="13580" max="13580" width="6.5" style="5" bestFit="1" customWidth="1"/>
    <col min="13581" max="13581" width="11.625" style="5" customWidth="1"/>
    <col min="13582" max="13582" width="15.625" style="5" customWidth="1"/>
    <col min="13583" max="13583" width="5.5" style="5" bestFit="1" customWidth="1"/>
    <col min="13584" max="13584" width="9.5" style="5" bestFit="1" customWidth="1"/>
    <col min="13585" max="13591" width="2.625" style="5" customWidth="1"/>
    <col min="13592" max="13824" width="9" style="5"/>
    <col min="13825" max="13825" width="1.625" style="5" customWidth="1"/>
    <col min="13826" max="13826" width="22" style="5" bestFit="1" customWidth="1"/>
    <col min="13827" max="13827" width="13.125" style="5" bestFit="1" customWidth="1"/>
    <col min="13828" max="13828" width="13.875" style="5" bestFit="1" customWidth="1"/>
    <col min="13829" max="13834" width="2.625" style="5" customWidth="1"/>
    <col min="13835" max="13835" width="8.625" style="5" customWidth="1"/>
    <col min="13836" max="13836" width="6.5" style="5" bestFit="1" customWidth="1"/>
    <col min="13837" max="13837" width="11.625" style="5" customWidth="1"/>
    <col min="13838" max="13838" width="15.625" style="5" customWidth="1"/>
    <col min="13839" max="13839" width="5.5" style="5" bestFit="1" customWidth="1"/>
    <col min="13840" max="13840" width="9.5" style="5" bestFit="1" customWidth="1"/>
    <col min="13841" max="13847" width="2.625" style="5" customWidth="1"/>
    <col min="13848" max="14080" width="9" style="5"/>
    <col min="14081" max="14081" width="1.625" style="5" customWidth="1"/>
    <col min="14082" max="14082" width="22" style="5" bestFit="1" customWidth="1"/>
    <col min="14083" max="14083" width="13.125" style="5" bestFit="1" customWidth="1"/>
    <col min="14084" max="14084" width="13.875" style="5" bestFit="1" customWidth="1"/>
    <col min="14085" max="14090" width="2.625" style="5" customWidth="1"/>
    <col min="14091" max="14091" width="8.625" style="5" customWidth="1"/>
    <col min="14092" max="14092" width="6.5" style="5" bestFit="1" customWidth="1"/>
    <col min="14093" max="14093" width="11.625" style="5" customWidth="1"/>
    <col min="14094" max="14094" width="15.625" style="5" customWidth="1"/>
    <col min="14095" max="14095" width="5.5" style="5" bestFit="1" customWidth="1"/>
    <col min="14096" max="14096" width="9.5" style="5" bestFit="1" customWidth="1"/>
    <col min="14097" max="14103" width="2.625" style="5" customWidth="1"/>
    <col min="14104" max="14336" width="9" style="5"/>
    <col min="14337" max="14337" width="1.625" style="5" customWidth="1"/>
    <col min="14338" max="14338" width="22" style="5" bestFit="1" customWidth="1"/>
    <col min="14339" max="14339" width="13.125" style="5" bestFit="1" customWidth="1"/>
    <col min="14340" max="14340" width="13.875" style="5" bestFit="1" customWidth="1"/>
    <col min="14341" max="14346" width="2.625" style="5" customWidth="1"/>
    <col min="14347" max="14347" width="8.625" style="5" customWidth="1"/>
    <col min="14348" max="14348" width="6.5" style="5" bestFit="1" customWidth="1"/>
    <col min="14349" max="14349" width="11.625" style="5" customWidth="1"/>
    <col min="14350" max="14350" width="15.625" style="5" customWidth="1"/>
    <col min="14351" max="14351" width="5.5" style="5" bestFit="1" customWidth="1"/>
    <col min="14352" max="14352" width="9.5" style="5" bestFit="1" customWidth="1"/>
    <col min="14353" max="14359" width="2.625" style="5" customWidth="1"/>
    <col min="14360" max="14592" width="9" style="5"/>
    <col min="14593" max="14593" width="1.625" style="5" customWidth="1"/>
    <col min="14594" max="14594" width="22" style="5" bestFit="1" customWidth="1"/>
    <col min="14595" max="14595" width="13.125" style="5" bestFit="1" customWidth="1"/>
    <col min="14596" max="14596" width="13.875" style="5" bestFit="1" customWidth="1"/>
    <col min="14597" max="14602" width="2.625" style="5" customWidth="1"/>
    <col min="14603" max="14603" width="8.625" style="5" customWidth="1"/>
    <col min="14604" max="14604" width="6.5" style="5" bestFit="1" customWidth="1"/>
    <col min="14605" max="14605" width="11.625" style="5" customWidth="1"/>
    <col min="14606" max="14606" width="15.625" style="5" customWidth="1"/>
    <col min="14607" max="14607" width="5.5" style="5" bestFit="1" customWidth="1"/>
    <col min="14608" max="14608" width="9.5" style="5" bestFit="1" customWidth="1"/>
    <col min="14609" max="14615" width="2.625" style="5" customWidth="1"/>
    <col min="14616" max="14848" width="9" style="5"/>
    <col min="14849" max="14849" width="1.625" style="5" customWidth="1"/>
    <col min="14850" max="14850" width="22" style="5" bestFit="1" customWidth="1"/>
    <col min="14851" max="14851" width="13.125" style="5" bestFit="1" customWidth="1"/>
    <col min="14852" max="14852" width="13.875" style="5" bestFit="1" customWidth="1"/>
    <col min="14853" max="14858" width="2.625" style="5" customWidth="1"/>
    <col min="14859" max="14859" width="8.625" style="5" customWidth="1"/>
    <col min="14860" max="14860" width="6.5" style="5" bestFit="1" customWidth="1"/>
    <col min="14861" max="14861" width="11.625" style="5" customWidth="1"/>
    <col min="14862" max="14862" width="15.625" style="5" customWidth="1"/>
    <col min="14863" max="14863" width="5.5" style="5" bestFit="1" customWidth="1"/>
    <col min="14864" max="14864" width="9.5" style="5" bestFit="1" customWidth="1"/>
    <col min="14865" max="14871" width="2.625" style="5" customWidth="1"/>
    <col min="14872" max="15104" width="9" style="5"/>
    <col min="15105" max="15105" width="1.625" style="5" customWidth="1"/>
    <col min="15106" max="15106" width="22" style="5" bestFit="1" customWidth="1"/>
    <col min="15107" max="15107" width="13.125" style="5" bestFit="1" customWidth="1"/>
    <col min="15108" max="15108" width="13.875" style="5" bestFit="1" customWidth="1"/>
    <col min="15109" max="15114" width="2.625" style="5" customWidth="1"/>
    <col min="15115" max="15115" width="8.625" style="5" customWidth="1"/>
    <col min="15116" max="15116" width="6.5" style="5" bestFit="1" customWidth="1"/>
    <col min="15117" max="15117" width="11.625" style="5" customWidth="1"/>
    <col min="15118" max="15118" width="15.625" style="5" customWidth="1"/>
    <col min="15119" max="15119" width="5.5" style="5" bestFit="1" customWidth="1"/>
    <col min="15120" max="15120" width="9.5" style="5" bestFit="1" customWidth="1"/>
    <col min="15121" max="15127" width="2.625" style="5" customWidth="1"/>
    <col min="15128" max="15360" width="9" style="5"/>
    <col min="15361" max="15361" width="1.625" style="5" customWidth="1"/>
    <col min="15362" max="15362" width="22" style="5" bestFit="1" customWidth="1"/>
    <col min="15363" max="15363" width="13.125" style="5" bestFit="1" customWidth="1"/>
    <col min="15364" max="15364" width="13.875" style="5" bestFit="1" customWidth="1"/>
    <col min="15365" max="15370" width="2.625" style="5" customWidth="1"/>
    <col min="15371" max="15371" width="8.625" style="5" customWidth="1"/>
    <col min="15372" max="15372" width="6.5" style="5" bestFit="1" customWidth="1"/>
    <col min="15373" max="15373" width="11.625" style="5" customWidth="1"/>
    <col min="15374" max="15374" width="15.625" style="5" customWidth="1"/>
    <col min="15375" max="15375" width="5.5" style="5" bestFit="1" customWidth="1"/>
    <col min="15376" max="15376" width="9.5" style="5" bestFit="1" customWidth="1"/>
    <col min="15377" max="15383" width="2.625" style="5" customWidth="1"/>
    <col min="15384" max="15616" width="9" style="5"/>
    <col min="15617" max="15617" width="1.625" style="5" customWidth="1"/>
    <col min="15618" max="15618" width="22" style="5" bestFit="1" customWidth="1"/>
    <col min="15619" max="15619" width="13.125" style="5" bestFit="1" customWidth="1"/>
    <col min="15620" max="15620" width="13.875" style="5" bestFit="1" customWidth="1"/>
    <col min="15621" max="15626" width="2.625" style="5" customWidth="1"/>
    <col min="15627" max="15627" width="8.625" style="5" customWidth="1"/>
    <col min="15628" max="15628" width="6.5" style="5" bestFit="1" customWidth="1"/>
    <col min="15629" max="15629" width="11.625" style="5" customWidth="1"/>
    <col min="15630" max="15630" width="15.625" style="5" customWidth="1"/>
    <col min="15631" max="15631" width="5.5" style="5" bestFit="1" customWidth="1"/>
    <col min="15632" max="15632" width="9.5" style="5" bestFit="1" customWidth="1"/>
    <col min="15633" max="15639" width="2.625" style="5" customWidth="1"/>
    <col min="15640" max="15872" width="9" style="5"/>
    <col min="15873" max="15873" width="1.625" style="5" customWidth="1"/>
    <col min="15874" max="15874" width="22" style="5" bestFit="1" customWidth="1"/>
    <col min="15875" max="15875" width="13.125" style="5" bestFit="1" customWidth="1"/>
    <col min="15876" max="15876" width="13.875" style="5" bestFit="1" customWidth="1"/>
    <col min="15877" max="15882" width="2.625" style="5" customWidth="1"/>
    <col min="15883" max="15883" width="8.625" style="5" customWidth="1"/>
    <col min="15884" max="15884" width="6.5" style="5" bestFit="1" customWidth="1"/>
    <col min="15885" max="15885" width="11.625" style="5" customWidth="1"/>
    <col min="15886" max="15886" width="15.625" style="5" customWidth="1"/>
    <col min="15887" max="15887" width="5.5" style="5" bestFit="1" customWidth="1"/>
    <col min="15888" max="15888" width="9.5" style="5" bestFit="1" customWidth="1"/>
    <col min="15889" max="15895" width="2.625" style="5" customWidth="1"/>
    <col min="15896" max="16128" width="9" style="5"/>
    <col min="16129" max="16129" width="1.625" style="5" customWidth="1"/>
    <col min="16130" max="16130" width="22" style="5" bestFit="1" customWidth="1"/>
    <col min="16131" max="16131" width="13.125" style="5" bestFit="1" customWidth="1"/>
    <col min="16132" max="16132" width="13.875" style="5" bestFit="1" customWidth="1"/>
    <col min="16133" max="16138" width="2.625" style="5" customWidth="1"/>
    <col min="16139" max="16139" width="8.625" style="5" customWidth="1"/>
    <col min="16140" max="16140" width="6.5" style="5" bestFit="1" customWidth="1"/>
    <col min="16141" max="16141" width="11.625" style="5" customWidth="1"/>
    <col min="16142" max="16142" width="15.625" style="5" customWidth="1"/>
    <col min="16143" max="16143" width="5.5" style="5" bestFit="1" customWidth="1"/>
    <col min="16144" max="16144" width="9.5" style="5" bestFit="1" customWidth="1"/>
    <col min="16145" max="16151" width="2.625" style="5" customWidth="1"/>
    <col min="16152" max="16384" width="9" style="5"/>
  </cols>
  <sheetData>
    <row r="1" spans="1:23" s="46" customFormat="1" ht="24">
      <c r="A1" s="42"/>
      <c r="B1" s="43"/>
      <c r="C1" s="475" t="s">
        <v>29</v>
      </c>
      <c r="D1" s="480" t="str">
        <f>'設計内訳（システム導入）'!E8</f>
        <v>住民向け公開型GIS導入</v>
      </c>
      <c r="E1" s="477"/>
      <c r="F1" s="477"/>
      <c r="G1" s="477"/>
      <c r="H1" s="477"/>
      <c r="I1" s="477"/>
      <c r="J1" s="477"/>
      <c r="K1" s="477"/>
      <c r="L1" s="477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</row>
    <row r="2" spans="1:23" s="52" customFormat="1" ht="24">
      <c r="A2" s="42"/>
      <c r="B2" s="47">
        <v>27</v>
      </c>
      <c r="C2" s="475"/>
      <c r="D2" s="481" t="str">
        <f>'設計内訳（システム導入）'!G12</f>
        <v>システム搭載設計</v>
      </c>
      <c r="E2" s="482"/>
      <c r="F2" s="482"/>
      <c r="G2" s="482"/>
      <c r="H2" s="482"/>
      <c r="I2" s="482"/>
      <c r="J2" s="482"/>
      <c r="K2" s="482"/>
      <c r="L2" s="482"/>
      <c r="M2" s="48"/>
      <c r="N2" s="49">
        <v>1</v>
      </c>
      <c r="O2" s="50" t="s">
        <v>63</v>
      </c>
      <c r="P2" s="50" t="s">
        <v>31</v>
      </c>
      <c r="Q2" s="50"/>
      <c r="R2" s="50"/>
      <c r="S2" s="50"/>
      <c r="T2" s="50"/>
      <c r="U2" s="50"/>
      <c r="V2" s="50"/>
      <c r="W2" s="51"/>
    </row>
    <row r="3" spans="1:23" s="53" customFormat="1" ht="5.25">
      <c r="B3" s="54"/>
      <c r="C3" s="55"/>
      <c r="D3" s="56"/>
      <c r="E3" s="57"/>
      <c r="F3" s="57"/>
      <c r="G3" s="57"/>
      <c r="H3" s="57"/>
      <c r="I3" s="57"/>
      <c r="J3" s="58"/>
      <c r="K3" s="58"/>
      <c r="M3" s="54"/>
      <c r="N3" s="58"/>
      <c r="O3" s="57"/>
      <c r="P3" s="57"/>
      <c r="Q3" s="57"/>
      <c r="R3" s="57"/>
      <c r="S3" s="57"/>
      <c r="T3" s="57"/>
      <c r="U3" s="57"/>
      <c r="V3" s="57"/>
      <c r="W3" s="58"/>
    </row>
    <row r="4" spans="1:23" ht="24">
      <c r="A4" s="59"/>
      <c r="B4" s="469" t="s">
        <v>32</v>
      </c>
      <c r="C4" s="470"/>
      <c r="D4" s="470"/>
      <c r="E4" s="470"/>
      <c r="F4" s="470"/>
      <c r="G4" s="470"/>
      <c r="H4" s="470"/>
      <c r="I4" s="470"/>
      <c r="J4" s="471"/>
      <c r="K4" s="60" t="s">
        <v>33</v>
      </c>
      <c r="L4" s="60" t="s">
        <v>0</v>
      </c>
      <c r="M4" s="61" t="s">
        <v>34</v>
      </c>
      <c r="N4" s="60" t="s">
        <v>3</v>
      </c>
      <c r="O4" s="472" t="s">
        <v>35</v>
      </c>
      <c r="P4" s="470"/>
      <c r="Q4" s="470"/>
      <c r="R4" s="470"/>
      <c r="S4" s="470"/>
      <c r="T4" s="470"/>
      <c r="U4" s="470"/>
      <c r="V4" s="470"/>
      <c r="W4" s="473"/>
    </row>
    <row r="5" spans="1:23" ht="21">
      <c r="A5" s="62"/>
      <c r="B5" s="169"/>
      <c r="C5" s="212" t="s">
        <v>102</v>
      </c>
      <c r="D5" s="212"/>
      <c r="E5" s="212"/>
      <c r="F5" s="212"/>
      <c r="G5" s="212"/>
      <c r="H5" s="212"/>
      <c r="I5" s="212"/>
      <c r="J5" s="213"/>
      <c r="K5" s="100"/>
      <c r="L5" s="214"/>
      <c r="M5" s="215"/>
      <c r="N5" s="215"/>
      <c r="O5" s="216"/>
      <c r="P5" s="217"/>
      <c r="Q5" s="217"/>
      <c r="R5" s="217"/>
      <c r="S5" s="217"/>
      <c r="T5" s="217"/>
      <c r="U5" s="217"/>
      <c r="V5" s="217"/>
      <c r="W5" s="218"/>
    </row>
    <row r="6" spans="1:23" ht="21">
      <c r="A6" s="62"/>
      <c r="B6" s="168"/>
      <c r="C6" s="65"/>
      <c r="D6" s="219" t="s">
        <v>103</v>
      </c>
      <c r="E6" s="65"/>
      <c r="F6" s="65"/>
      <c r="G6" s="65"/>
      <c r="H6" s="65"/>
      <c r="I6" s="65"/>
      <c r="J6" s="66"/>
      <c r="K6" s="331"/>
      <c r="L6" s="68" t="s">
        <v>38</v>
      </c>
      <c r="M6" s="332"/>
      <c r="N6" s="69">
        <f>INT(K6*M6)</f>
        <v>0</v>
      </c>
      <c r="O6" s="70"/>
      <c r="P6" s="71"/>
      <c r="Q6" s="71"/>
      <c r="R6" s="71"/>
      <c r="S6" s="71"/>
      <c r="T6" s="71"/>
      <c r="U6" s="71"/>
      <c r="V6" s="71"/>
      <c r="W6" s="72"/>
    </row>
    <row r="7" spans="1:23" ht="21">
      <c r="A7" s="62"/>
      <c r="B7" s="168"/>
      <c r="C7" s="65"/>
      <c r="D7" s="219" t="s">
        <v>104</v>
      </c>
      <c r="E7" s="65"/>
      <c r="F7" s="65"/>
      <c r="G7" s="65"/>
      <c r="H7" s="65"/>
      <c r="I7" s="65"/>
      <c r="J7" s="66"/>
      <c r="K7" s="331"/>
      <c r="L7" s="68" t="s">
        <v>38</v>
      </c>
      <c r="M7" s="332"/>
      <c r="N7" s="69">
        <f>INT(K7*M7)</f>
        <v>0</v>
      </c>
      <c r="O7" s="70"/>
      <c r="P7" s="71"/>
      <c r="Q7" s="71"/>
      <c r="R7" s="71"/>
      <c r="S7" s="71"/>
      <c r="T7" s="71"/>
      <c r="U7" s="71"/>
      <c r="V7" s="71"/>
      <c r="W7" s="72"/>
    </row>
    <row r="8" spans="1:23" ht="21">
      <c r="A8" s="62"/>
      <c r="B8" s="168"/>
      <c r="C8" s="65"/>
      <c r="D8" s="219" t="s">
        <v>105</v>
      </c>
      <c r="E8" s="65"/>
      <c r="F8" s="65"/>
      <c r="G8" s="65"/>
      <c r="H8" s="65"/>
      <c r="I8" s="65"/>
      <c r="J8" s="66"/>
      <c r="K8" s="331"/>
      <c r="L8" s="68" t="s">
        <v>38</v>
      </c>
      <c r="M8" s="332"/>
      <c r="N8" s="69">
        <f>INT(K8*M8)</f>
        <v>0</v>
      </c>
      <c r="O8" s="70"/>
      <c r="P8" s="71"/>
      <c r="Q8" s="71"/>
      <c r="R8" s="71"/>
      <c r="S8" s="71"/>
      <c r="T8" s="71"/>
      <c r="U8" s="71"/>
      <c r="V8" s="71"/>
      <c r="W8" s="72"/>
    </row>
    <row r="9" spans="1:23" ht="21">
      <c r="A9" s="62"/>
      <c r="B9" s="168"/>
      <c r="C9" s="65"/>
      <c r="D9" s="219" t="s">
        <v>106</v>
      </c>
      <c r="E9" s="65"/>
      <c r="F9" s="65"/>
      <c r="G9" s="65"/>
      <c r="H9" s="65"/>
      <c r="I9" s="65"/>
      <c r="J9" s="66"/>
      <c r="K9" s="331"/>
      <c r="L9" s="68" t="s">
        <v>38</v>
      </c>
      <c r="M9" s="332"/>
      <c r="N9" s="69">
        <f>INT(K9*M9)</f>
        <v>0</v>
      </c>
      <c r="O9" s="70"/>
      <c r="P9" s="71"/>
      <c r="Q9" s="71"/>
      <c r="R9" s="71"/>
      <c r="S9" s="71"/>
      <c r="T9" s="71"/>
      <c r="U9" s="71"/>
      <c r="V9" s="71"/>
      <c r="W9" s="72"/>
    </row>
    <row r="10" spans="1:23" ht="21">
      <c r="A10" s="62"/>
      <c r="B10" s="168"/>
      <c r="C10" s="65"/>
      <c r="D10" s="219" t="s">
        <v>107</v>
      </c>
      <c r="E10" s="65"/>
      <c r="F10" s="65"/>
      <c r="G10" s="65"/>
      <c r="H10" s="65"/>
      <c r="I10" s="65"/>
      <c r="J10" s="66"/>
      <c r="K10" s="331"/>
      <c r="L10" s="68" t="s">
        <v>38</v>
      </c>
      <c r="M10" s="332"/>
      <c r="N10" s="69">
        <f>INT(K10*M10)</f>
        <v>0</v>
      </c>
      <c r="O10" s="70"/>
      <c r="P10" s="71"/>
      <c r="Q10" s="71"/>
      <c r="R10" s="71"/>
      <c r="S10" s="71"/>
      <c r="T10" s="71"/>
      <c r="U10" s="71"/>
      <c r="V10" s="71"/>
      <c r="W10" s="72"/>
    </row>
    <row r="11" spans="1:23" ht="21">
      <c r="A11" s="62"/>
      <c r="B11" s="168"/>
      <c r="C11" s="65" t="s">
        <v>108</v>
      </c>
      <c r="D11" s="65"/>
      <c r="E11" s="65"/>
      <c r="F11" s="65"/>
      <c r="G11" s="65"/>
      <c r="H11" s="65"/>
      <c r="I11" s="65"/>
      <c r="J11" s="66"/>
      <c r="K11" s="67"/>
      <c r="L11" s="68"/>
      <c r="M11" s="73"/>
      <c r="N11" s="73"/>
      <c r="O11" s="70"/>
      <c r="P11" s="71"/>
      <c r="Q11" s="71"/>
      <c r="R11" s="71"/>
      <c r="S11" s="71"/>
      <c r="T11" s="71"/>
      <c r="U11" s="71"/>
      <c r="V11" s="71"/>
      <c r="W11" s="72"/>
    </row>
    <row r="12" spans="1:23" ht="21">
      <c r="A12" s="62"/>
      <c r="B12" s="168"/>
      <c r="C12" s="65"/>
      <c r="D12" s="219" t="s">
        <v>103</v>
      </c>
      <c r="E12" s="65"/>
      <c r="F12" s="65"/>
      <c r="G12" s="65"/>
      <c r="H12" s="65"/>
      <c r="I12" s="65"/>
      <c r="J12" s="66"/>
      <c r="K12" s="331"/>
      <c r="L12" s="68" t="s">
        <v>38</v>
      </c>
      <c r="M12" s="332"/>
      <c r="N12" s="73">
        <f>INT(K12*M12)</f>
        <v>0</v>
      </c>
      <c r="O12" s="70"/>
      <c r="P12" s="71"/>
      <c r="Q12" s="71"/>
      <c r="R12" s="71"/>
      <c r="S12" s="71"/>
      <c r="T12" s="71"/>
      <c r="U12" s="71"/>
      <c r="V12" s="71"/>
      <c r="W12" s="72"/>
    </row>
    <row r="13" spans="1:23" ht="21">
      <c r="A13" s="62"/>
      <c r="B13" s="168"/>
      <c r="C13" s="65"/>
      <c r="D13" s="219" t="s">
        <v>104</v>
      </c>
      <c r="E13" s="65"/>
      <c r="F13" s="65"/>
      <c r="G13" s="65"/>
      <c r="H13" s="65"/>
      <c r="I13" s="65"/>
      <c r="J13" s="66"/>
      <c r="K13" s="331"/>
      <c r="L13" s="68" t="s">
        <v>38</v>
      </c>
      <c r="M13" s="332"/>
      <c r="N13" s="73">
        <f>INT(K13*M13)</f>
        <v>0</v>
      </c>
      <c r="O13" s="70"/>
      <c r="P13" s="71"/>
      <c r="Q13" s="71"/>
      <c r="R13" s="71"/>
      <c r="S13" s="71"/>
      <c r="T13" s="71"/>
      <c r="U13" s="71"/>
      <c r="V13" s="71"/>
      <c r="W13" s="72"/>
    </row>
    <row r="14" spans="1:23" ht="21">
      <c r="A14" s="62"/>
      <c r="B14" s="168"/>
      <c r="C14" s="65"/>
      <c r="D14" s="219" t="s">
        <v>105</v>
      </c>
      <c r="E14" s="65"/>
      <c r="F14" s="65"/>
      <c r="G14" s="65"/>
      <c r="H14" s="65"/>
      <c r="I14" s="65"/>
      <c r="J14" s="66"/>
      <c r="K14" s="331"/>
      <c r="L14" s="68" t="s">
        <v>38</v>
      </c>
      <c r="M14" s="332"/>
      <c r="N14" s="73">
        <f>INT(K14*M14)</f>
        <v>0</v>
      </c>
      <c r="O14" s="70"/>
      <c r="P14" s="71"/>
      <c r="Q14" s="71"/>
      <c r="R14" s="71"/>
      <c r="S14" s="71"/>
      <c r="T14" s="71"/>
      <c r="U14" s="71"/>
      <c r="V14" s="71"/>
      <c r="W14" s="72"/>
    </row>
    <row r="15" spans="1:23" ht="21">
      <c r="A15" s="62"/>
      <c r="B15" s="168"/>
      <c r="C15" s="65"/>
      <c r="D15" s="219" t="s">
        <v>106</v>
      </c>
      <c r="E15" s="65"/>
      <c r="F15" s="65"/>
      <c r="G15" s="65"/>
      <c r="H15" s="65"/>
      <c r="I15" s="65"/>
      <c r="J15" s="66"/>
      <c r="K15" s="331"/>
      <c r="L15" s="68" t="s">
        <v>38</v>
      </c>
      <c r="M15" s="332"/>
      <c r="N15" s="73">
        <f>INT(K15*M15)</f>
        <v>0</v>
      </c>
      <c r="O15" s="70"/>
      <c r="P15" s="71"/>
      <c r="Q15" s="71"/>
      <c r="R15" s="71"/>
      <c r="S15" s="71"/>
      <c r="T15" s="71"/>
      <c r="U15" s="71"/>
      <c r="V15" s="71"/>
      <c r="W15" s="72"/>
    </row>
    <row r="16" spans="1:23" ht="21">
      <c r="A16" s="62"/>
      <c r="B16" s="168"/>
      <c r="C16" s="65"/>
      <c r="D16" s="219" t="s">
        <v>107</v>
      </c>
      <c r="E16" s="65"/>
      <c r="F16" s="65"/>
      <c r="G16" s="65"/>
      <c r="H16" s="65"/>
      <c r="I16" s="65"/>
      <c r="J16" s="66"/>
      <c r="K16" s="331"/>
      <c r="L16" s="68" t="s">
        <v>38</v>
      </c>
      <c r="M16" s="332"/>
      <c r="N16" s="73">
        <f>INT(K16*M16)</f>
        <v>0</v>
      </c>
      <c r="O16" s="70"/>
      <c r="P16" s="71"/>
      <c r="Q16" s="71"/>
      <c r="R16" s="71"/>
      <c r="S16" s="71"/>
      <c r="T16" s="71"/>
      <c r="U16" s="71"/>
      <c r="V16" s="71"/>
      <c r="W16" s="72"/>
    </row>
    <row r="17" spans="1:23" ht="21">
      <c r="A17" s="62"/>
      <c r="B17" s="75" t="s">
        <v>109</v>
      </c>
      <c r="C17" s="65"/>
      <c r="D17" s="65"/>
      <c r="E17" s="65"/>
      <c r="F17" s="65"/>
      <c r="G17" s="65"/>
      <c r="H17" s="65"/>
      <c r="I17" s="65"/>
      <c r="J17" s="66"/>
      <c r="K17" s="67"/>
      <c r="L17" s="68"/>
      <c r="M17" s="73"/>
      <c r="N17" s="73">
        <f>SUM(N6:N16)</f>
        <v>0</v>
      </c>
      <c r="O17" s="465" t="str">
        <f>N2&amp;O2&amp;P2</f>
        <v>1式当たり</v>
      </c>
      <c r="P17" s="466"/>
      <c r="Q17" s="466"/>
      <c r="R17" s="466"/>
      <c r="S17" s="466"/>
      <c r="T17" s="466"/>
      <c r="U17" s="466"/>
      <c r="V17" s="466"/>
      <c r="W17" s="467"/>
    </row>
    <row r="18" spans="1:23" ht="21">
      <c r="A18" s="62"/>
      <c r="B18" s="77"/>
      <c r="C18" s="166"/>
      <c r="D18" s="166"/>
      <c r="E18" s="166"/>
      <c r="F18" s="166"/>
      <c r="G18" s="166"/>
      <c r="H18" s="166"/>
      <c r="I18" s="166"/>
      <c r="J18" s="79"/>
      <c r="K18" s="67"/>
      <c r="L18" s="80"/>
      <c r="M18" s="80"/>
      <c r="N18" s="80"/>
      <c r="O18" s="81"/>
      <c r="P18" s="82"/>
      <c r="Q18" s="82"/>
      <c r="R18" s="82"/>
      <c r="S18" s="82"/>
      <c r="T18" s="82"/>
      <c r="U18" s="82"/>
      <c r="V18" s="82"/>
      <c r="W18" s="83"/>
    </row>
    <row r="19" spans="1:23" ht="21">
      <c r="A19" s="62"/>
      <c r="B19" s="220" t="s">
        <v>110</v>
      </c>
      <c r="C19" s="166"/>
      <c r="D19" s="166"/>
      <c r="E19" s="166"/>
      <c r="F19" s="166"/>
      <c r="G19" s="166"/>
      <c r="H19" s="166"/>
      <c r="I19" s="166"/>
      <c r="J19" s="79"/>
      <c r="K19" s="67">
        <v>1</v>
      </c>
      <c r="L19" s="68" t="str">
        <f>O2</f>
        <v>式</v>
      </c>
      <c r="M19" s="80"/>
      <c r="N19" s="221">
        <f>ROUNDDOWN(N17/N2,0)</f>
        <v>0</v>
      </c>
      <c r="O19" s="165"/>
      <c r="P19" s="166"/>
      <c r="Q19" s="166"/>
      <c r="R19" s="166"/>
      <c r="S19" s="166"/>
      <c r="T19" s="166"/>
      <c r="U19" s="166"/>
      <c r="V19" s="166"/>
      <c r="W19" s="167"/>
    </row>
    <row r="20" spans="1:23" ht="21">
      <c r="A20" s="62"/>
      <c r="B20" s="220"/>
      <c r="C20" s="166"/>
      <c r="D20" s="166"/>
      <c r="E20" s="166"/>
      <c r="F20" s="166"/>
      <c r="G20" s="166"/>
      <c r="H20" s="166"/>
      <c r="I20" s="166"/>
      <c r="J20" s="79"/>
      <c r="K20" s="67"/>
      <c r="L20" s="68"/>
      <c r="M20" s="80"/>
      <c r="N20" s="221"/>
      <c r="O20" s="165"/>
      <c r="P20" s="166"/>
      <c r="Q20" s="166"/>
      <c r="R20" s="166"/>
      <c r="S20" s="166"/>
      <c r="T20" s="166"/>
      <c r="U20" s="166"/>
      <c r="V20" s="166"/>
      <c r="W20" s="167"/>
    </row>
    <row r="21" spans="1:23" ht="21">
      <c r="A21" s="62"/>
      <c r="B21" s="220"/>
      <c r="C21" s="166"/>
      <c r="D21" s="166"/>
      <c r="E21" s="166"/>
      <c r="F21" s="166"/>
      <c r="G21" s="166"/>
      <c r="H21" s="166"/>
      <c r="I21" s="166"/>
      <c r="J21" s="79"/>
      <c r="K21" s="67"/>
      <c r="L21" s="68"/>
      <c r="M21" s="80"/>
      <c r="N21" s="221"/>
      <c r="O21" s="165"/>
      <c r="P21" s="166"/>
      <c r="Q21" s="166"/>
      <c r="R21" s="166"/>
      <c r="S21" s="166"/>
      <c r="T21" s="166"/>
      <c r="U21" s="166"/>
      <c r="V21" s="166"/>
      <c r="W21" s="167"/>
    </row>
    <row r="22" spans="1:23" ht="21">
      <c r="A22" s="62"/>
      <c r="B22" s="220"/>
      <c r="C22" s="166"/>
      <c r="D22" s="166"/>
      <c r="E22" s="166"/>
      <c r="F22" s="166"/>
      <c r="G22" s="166"/>
      <c r="H22" s="166"/>
      <c r="I22" s="166"/>
      <c r="J22" s="79"/>
      <c r="K22" s="67"/>
      <c r="L22" s="68"/>
      <c r="M22" s="80"/>
      <c r="N22" s="221"/>
      <c r="O22" s="165"/>
      <c r="P22" s="166"/>
      <c r="Q22" s="166"/>
      <c r="R22" s="166"/>
      <c r="S22" s="166"/>
      <c r="T22" s="166"/>
      <c r="U22" s="166"/>
      <c r="V22" s="166"/>
      <c r="W22" s="167"/>
    </row>
    <row r="23" spans="1:23" ht="21">
      <c r="A23" s="62"/>
      <c r="B23" s="220"/>
      <c r="C23" s="166"/>
      <c r="D23" s="166"/>
      <c r="E23" s="166"/>
      <c r="F23" s="166"/>
      <c r="G23" s="166"/>
      <c r="H23" s="166"/>
      <c r="I23" s="166"/>
      <c r="J23" s="79"/>
      <c r="K23" s="67"/>
      <c r="L23" s="68"/>
      <c r="M23" s="80"/>
      <c r="N23" s="221"/>
      <c r="O23" s="165"/>
      <c r="P23" s="166"/>
      <c r="Q23" s="166"/>
      <c r="R23" s="166"/>
      <c r="S23" s="166"/>
      <c r="T23" s="166"/>
      <c r="U23" s="166"/>
      <c r="V23" s="166"/>
      <c r="W23" s="167"/>
    </row>
    <row r="24" spans="1:23" ht="21">
      <c r="A24" s="62"/>
      <c r="B24" s="168"/>
      <c r="C24" s="65"/>
      <c r="D24" s="65"/>
      <c r="E24" s="65"/>
      <c r="F24" s="65"/>
      <c r="G24" s="65"/>
      <c r="H24" s="65"/>
      <c r="I24" s="65"/>
      <c r="J24" s="66"/>
      <c r="K24" s="67"/>
      <c r="L24" s="68"/>
      <c r="M24" s="73"/>
      <c r="N24" s="73"/>
      <c r="O24" s="86"/>
      <c r="P24" s="87"/>
      <c r="Q24" s="87"/>
      <c r="R24" s="87"/>
      <c r="S24" s="87"/>
      <c r="T24" s="87"/>
      <c r="U24" s="87"/>
      <c r="V24" s="87"/>
      <c r="W24" s="88"/>
    </row>
    <row r="25" spans="1:23" ht="21">
      <c r="A25" s="62"/>
      <c r="B25" s="89"/>
      <c r="C25" s="90"/>
      <c r="D25" s="90"/>
      <c r="E25" s="90"/>
      <c r="F25" s="90"/>
      <c r="G25" s="90"/>
      <c r="H25" s="90"/>
      <c r="I25" s="90"/>
      <c r="J25" s="91"/>
      <c r="K25" s="92"/>
      <c r="L25" s="93"/>
      <c r="M25" s="93"/>
      <c r="N25" s="93"/>
      <c r="O25" s="94"/>
      <c r="P25" s="90"/>
      <c r="Q25" s="90"/>
      <c r="R25" s="90"/>
      <c r="S25" s="90"/>
      <c r="T25" s="90"/>
      <c r="U25" s="90"/>
      <c r="V25" s="90"/>
      <c r="W25" s="95"/>
    </row>
    <row r="26" spans="1:23" s="46" customFormat="1" ht="24">
      <c r="A26" s="42"/>
      <c r="B26" s="43"/>
      <c r="C26" s="475" t="s">
        <v>29</v>
      </c>
      <c r="D26" s="480" t="str">
        <f>D1</f>
        <v>住民向け公開型GIS導入</v>
      </c>
      <c r="E26" s="477"/>
      <c r="F26" s="477"/>
      <c r="G26" s="477"/>
      <c r="H26" s="477"/>
      <c r="I26" s="477"/>
      <c r="J26" s="477"/>
      <c r="K26" s="477"/>
      <c r="L26" s="477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s="52" customFormat="1" ht="24">
      <c r="A27" s="42"/>
      <c r="B27" s="47">
        <v>28</v>
      </c>
      <c r="C27" s="475"/>
      <c r="D27" s="481" t="str">
        <f>'設計内訳（システム導入）'!G16</f>
        <v>各機能・デザイン及びサイト構築</v>
      </c>
      <c r="E27" s="482"/>
      <c r="F27" s="482"/>
      <c r="G27" s="482"/>
      <c r="H27" s="482"/>
      <c r="I27" s="482"/>
      <c r="J27" s="482"/>
      <c r="K27" s="482"/>
      <c r="L27" s="482"/>
      <c r="M27" s="48"/>
      <c r="N27" s="49">
        <v>1</v>
      </c>
      <c r="O27" s="50" t="s">
        <v>177</v>
      </c>
      <c r="P27" s="50" t="s">
        <v>31</v>
      </c>
      <c r="Q27" s="50"/>
      <c r="R27" s="50"/>
      <c r="S27" s="50"/>
      <c r="T27" s="50"/>
      <c r="U27" s="50"/>
      <c r="V27" s="50"/>
      <c r="W27" s="51"/>
    </row>
    <row r="28" spans="1:23" s="53" customFormat="1" ht="5.25">
      <c r="B28" s="54"/>
      <c r="C28" s="55"/>
      <c r="D28" s="56"/>
      <c r="E28" s="57"/>
      <c r="F28" s="57"/>
      <c r="G28" s="57"/>
      <c r="H28" s="57"/>
      <c r="I28" s="57"/>
      <c r="J28" s="58"/>
      <c r="K28" s="58"/>
      <c r="M28" s="54"/>
      <c r="N28" s="58"/>
      <c r="O28" s="57"/>
      <c r="P28" s="57"/>
      <c r="Q28" s="57"/>
      <c r="R28" s="57"/>
      <c r="S28" s="57"/>
      <c r="T28" s="57"/>
      <c r="U28" s="57"/>
      <c r="V28" s="57"/>
      <c r="W28" s="58"/>
    </row>
    <row r="29" spans="1:23" ht="24">
      <c r="A29" s="59"/>
      <c r="B29" s="469" t="s">
        <v>32</v>
      </c>
      <c r="C29" s="470"/>
      <c r="D29" s="470"/>
      <c r="E29" s="470"/>
      <c r="F29" s="470"/>
      <c r="G29" s="470"/>
      <c r="H29" s="470"/>
      <c r="I29" s="470"/>
      <c r="J29" s="471"/>
      <c r="K29" s="60" t="s">
        <v>33</v>
      </c>
      <c r="L29" s="60" t="s">
        <v>0</v>
      </c>
      <c r="M29" s="61" t="s">
        <v>34</v>
      </c>
      <c r="N29" s="60" t="s">
        <v>3</v>
      </c>
      <c r="O29" s="472" t="s">
        <v>35</v>
      </c>
      <c r="P29" s="470"/>
      <c r="Q29" s="470"/>
      <c r="R29" s="470"/>
      <c r="S29" s="470"/>
      <c r="T29" s="470"/>
      <c r="U29" s="470"/>
      <c r="V29" s="470"/>
      <c r="W29" s="473"/>
    </row>
    <row r="30" spans="1:23" ht="21">
      <c r="A30" s="62"/>
      <c r="B30" s="169"/>
      <c r="C30" s="212" t="s">
        <v>102</v>
      </c>
      <c r="D30" s="212"/>
      <c r="E30" s="212"/>
      <c r="F30" s="212"/>
      <c r="G30" s="212"/>
      <c r="H30" s="212"/>
      <c r="I30" s="212"/>
      <c r="J30" s="213"/>
      <c r="K30" s="100"/>
      <c r="L30" s="214"/>
      <c r="M30" s="215"/>
      <c r="N30" s="215"/>
      <c r="O30" s="216"/>
      <c r="P30" s="217"/>
      <c r="Q30" s="217"/>
      <c r="R30" s="217"/>
      <c r="S30" s="217"/>
      <c r="T30" s="217"/>
      <c r="U30" s="217"/>
      <c r="V30" s="217"/>
      <c r="W30" s="218"/>
    </row>
    <row r="31" spans="1:23" ht="21">
      <c r="A31" s="62"/>
      <c r="B31" s="168"/>
      <c r="C31" s="65"/>
      <c r="D31" s="219" t="s">
        <v>103</v>
      </c>
      <c r="E31" s="65"/>
      <c r="F31" s="65"/>
      <c r="G31" s="65"/>
      <c r="H31" s="65"/>
      <c r="I31" s="65"/>
      <c r="J31" s="66"/>
      <c r="K31" s="331"/>
      <c r="L31" s="68" t="s">
        <v>38</v>
      </c>
      <c r="M31" s="332"/>
      <c r="N31" s="69">
        <f>INT(K31*M31)</f>
        <v>0</v>
      </c>
      <c r="O31" s="70"/>
      <c r="P31" s="71"/>
      <c r="Q31" s="71"/>
      <c r="R31" s="71"/>
      <c r="S31" s="71"/>
      <c r="T31" s="71"/>
      <c r="U31" s="71"/>
      <c r="V31" s="71"/>
      <c r="W31" s="72"/>
    </row>
    <row r="32" spans="1:23" ht="21">
      <c r="A32" s="62"/>
      <c r="B32" s="168"/>
      <c r="C32" s="65"/>
      <c r="D32" s="219" t="s">
        <v>104</v>
      </c>
      <c r="E32" s="65"/>
      <c r="F32" s="65"/>
      <c r="G32" s="65"/>
      <c r="H32" s="65"/>
      <c r="I32" s="65"/>
      <c r="J32" s="66"/>
      <c r="K32" s="331"/>
      <c r="L32" s="68" t="s">
        <v>38</v>
      </c>
      <c r="M32" s="332"/>
      <c r="N32" s="69">
        <f>INT(K32*M32)</f>
        <v>0</v>
      </c>
      <c r="O32" s="70"/>
      <c r="P32" s="71"/>
      <c r="Q32" s="71"/>
      <c r="R32" s="71"/>
      <c r="S32" s="71"/>
      <c r="T32" s="71"/>
      <c r="U32" s="71"/>
      <c r="V32" s="71"/>
      <c r="W32" s="72"/>
    </row>
    <row r="33" spans="1:23" ht="21">
      <c r="A33" s="62"/>
      <c r="B33" s="168"/>
      <c r="C33" s="65"/>
      <c r="D33" s="219" t="s">
        <v>105</v>
      </c>
      <c r="E33" s="65"/>
      <c r="F33" s="65"/>
      <c r="G33" s="65"/>
      <c r="H33" s="65"/>
      <c r="I33" s="65"/>
      <c r="J33" s="66"/>
      <c r="K33" s="331"/>
      <c r="L33" s="68" t="s">
        <v>38</v>
      </c>
      <c r="M33" s="332"/>
      <c r="N33" s="69">
        <f>INT(K33*M33)</f>
        <v>0</v>
      </c>
      <c r="O33" s="70"/>
      <c r="P33" s="71"/>
      <c r="Q33" s="71"/>
      <c r="R33" s="71"/>
      <c r="S33" s="71"/>
      <c r="T33" s="71"/>
      <c r="U33" s="71"/>
      <c r="V33" s="71"/>
      <c r="W33" s="72"/>
    </row>
    <row r="34" spans="1:23" ht="21">
      <c r="A34" s="62"/>
      <c r="B34" s="168"/>
      <c r="C34" s="65"/>
      <c r="D34" s="219" t="s">
        <v>106</v>
      </c>
      <c r="E34" s="65"/>
      <c r="F34" s="65"/>
      <c r="G34" s="65"/>
      <c r="H34" s="65"/>
      <c r="I34" s="65"/>
      <c r="J34" s="66"/>
      <c r="K34" s="331"/>
      <c r="L34" s="68" t="s">
        <v>38</v>
      </c>
      <c r="M34" s="332"/>
      <c r="N34" s="69">
        <f>INT(K34*M34)</f>
        <v>0</v>
      </c>
      <c r="O34" s="70"/>
      <c r="P34" s="71"/>
      <c r="Q34" s="71"/>
      <c r="R34" s="71"/>
      <c r="S34" s="71"/>
      <c r="T34" s="71"/>
      <c r="U34" s="71"/>
      <c r="V34" s="71"/>
      <c r="W34" s="72"/>
    </row>
    <row r="35" spans="1:23" ht="21">
      <c r="A35" s="62"/>
      <c r="B35" s="168"/>
      <c r="C35" s="65"/>
      <c r="D35" s="219" t="s">
        <v>107</v>
      </c>
      <c r="E35" s="65"/>
      <c r="F35" s="65"/>
      <c r="G35" s="65"/>
      <c r="H35" s="65"/>
      <c r="I35" s="65"/>
      <c r="J35" s="66"/>
      <c r="K35" s="331"/>
      <c r="L35" s="68" t="s">
        <v>38</v>
      </c>
      <c r="M35" s="332"/>
      <c r="N35" s="69">
        <f>INT(K35*M35)</f>
        <v>0</v>
      </c>
      <c r="O35" s="70"/>
      <c r="P35" s="71"/>
      <c r="Q35" s="71"/>
      <c r="R35" s="71"/>
      <c r="S35" s="71"/>
      <c r="T35" s="71"/>
      <c r="U35" s="71"/>
      <c r="V35" s="71"/>
      <c r="W35" s="72"/>
    </row>
    <row r="36" spans="1:23" ht="21">
      <c r="A36" s="62"/>
      <c r="B36" s="168"/>
      <c r="C36" s="65" t="s">
        <v>108</v>
      </c>
      <c r="D36" s="65"/>
      <c r="E36" s="65"/>
      <c r="F36" s="65"/>
      <c r="G36" s="65"/>
      <c r="H36" s="65"/>
      <c r="I36" s="65"/>
      <c r="J36" s="66"/>
      <c r="K36" s="67"/>
      <c r="L36" s="68"/>
      <c r="M36" s="73"/>
      <c r="N36" s="73"/>
      <c r="O36" s="70"/>
      <c r="P36" s="71"/>
      <c r="Q36" s="71"/>
      <c r="R36" s="71"/>
      <c r="S36" s="71"/>
      <c r="T36" s="71"/>
      <c r="U36" s="71"/>
      <c r="V36" s="71"/>
      <c r="W36" s="72"/>
    </row>
    <row r="37" spans="1:23" ht="21">
      <c r="A37" s="62"/>
      <c r="B37" s="168"/>
      <c r="C37" s="65"/>
      <c r="D37" s="219" t="s">
        <v>103</v>
      </c>
      <c r="E37" s="65"/>
      <c r="F37" s="65"/>
      <c r="G37" s="65"/>
      <c r="H37" s="65"/>
      <c r="I37" s="65"/>
      <c r="J37" s="66"/>
      <c r="K37" s="331"/>
      <c r="L37" s="68" t="s">
        <v>38</v>
      </c>
      <c r="M37" s="332"/>
      <c r="N37" s="73">
        <f>INT(K37*M37)</f>
        <v>0</v>
      </c>
      <c r="O37" s="70"/>
      <c r="P37" s="71"/>
      <c r="Q37" s="71"/>
      <c r="R37" s="71"/>
      <c r="S37" s="71"/>
      <c r="T37" s="71"/>
      <c r="U37" s="71"/>
      <c r="V37" s="71"/>
      <c r="W37" s="72"/>
    </row>
    <row r="38" spans="1:23" ht="21">
      <c r="A38" s="62"/>
      <c r="B38" s="168"/>
      <c r="C38" s="65"/>
      <c r="D38" s="219" t="s">
        <v>104</v>
      </c>
      <c r="E38" s="65"/>
      <c r="F38" s="65"/>
      <c r="G38" s="65"/>
      <c r="H38" s="65"/>
      <c r="I38" s="65"/>
      <c r="J38" s="66"/>
      <c r="K38" s="331"/>
      <c r="L38" s="68" t="s">
        <v>38</v>
      </c>
      <c r="M38" s="332"/>
      <c r="N38" s="73">
        <f>INT(K38*M38)</f>
        <v>0</v>
      </c>
      <c r="O38" s="70"/>
      <c r="P38" s="71"/>
      <c r="Q38" s="71"/>
      <c r="R38" s="71"/>
      <c r="S38" s="71"/>
      <c r="T38" s="71"/>
      <c r="U38" s="71"/>
      <c r="V38" s="71"/>
      <c r="W38" s="72"/>
    </row>
    <row r="39" spans="1:23" ht="21">
      <c r="A39" s="62"/>
      <c r="B39" s="168"/>
      <c r="C39" s="65"/>
      <c r="D39" s="219" t="s">
        <v>105</v>
      </c>
      <c r="E39" s="65"/>
      <c r="F39" s="65"/>
      <c r="G39" s="65"/>
      <c r="H39" s="65"/>
      <c r="I39" s="65"/>
      <c r="J39" s="66"/>
      <c r="K39" s="331"/>
      <c r="L39" s="68" t="s">
        <v>38</v>
      </c>
      <c r="M39" s="332"/>
      <c r="N39" s="73">
        <f>INT(K39*M39)</f>
        <v>0</v>
      </c>
      <c r="O39" s="70"/>
      <c r="P39" s="71"/>
      <c r="Q39" s="71"/>
      <c r="R39" s="71"/>
      <c r="S39" s="71"/>
      <c r="T39" s="71"/>
      <c r="U39" s="71"/>
      <c r="V39" s="71"/>
      <c r="W39" s="72"/>
    </row>
    <row r="40" spans="1:23" ht="21">
      <c r="A40" s="62"/>
      <c r="B40" s="168"/>
      <c r="C40" s="65"/>
      <c r="D40" s="219" t="s">
        <v>106</v>
      </c>
      <c r="E40" s="65"/>
      <c r="F40" s="65"/>
      <c r="G40" s="65"/>
      <c r="H40" s="65"/>
      <c r="I40" s="65"/>
      <c r="J40" s="66"/>
      <c r="K40" s="331"/>
      <c r="L40" s="68" t="s">
        <v>38</v>
      </c>
      <c r="M40" s="332"/>
      <c r="N40" s="73">
        <f>INT(K40*M40)</f>
        <v>0</v>
      </c>
      <c r="O40" s="70"/>
      <c r="P40" s="71"/>
      <c r="Q40" s="71"/>
      <c r="R40" s="71"/>
      <c r="S40" s="71"/>
      <c r="T40" s="71"/>
      <c r="U40" s="71"/>
      <c r="V40" s="71"/>
      <c r="W40" s="72"/>
    </row>
    <row r="41" spans="1:23" ht="21">
      <c r="A41" s="62"/>
      <c r="B41" s="168"/>
      <c r="C41" s="65"/>
      <c r="D41" s="219" t="s">
        <v>107</v>
      </c>
      <c r="E41" s="65"/>
      <c r="F41" s="65"/>
      <c r="G41" s="65"/>
      <c r="H41" s="65"/>
      <c r="I41" s="65"/>
      <c r="J41" s="66"/>
      <c r="K41" s="331"/>
      <c r="L41" s="68" t="s">
        <v>38</v>
      </c>
      <c r="M41" s="332"/>
      <c r="N41" s="73">
        <f>INT(K41*M41)</f>
        <v>0</v>
      </c>
      <c r="O41" s="70"/>
      <c r="P41" s="71"/>
      <c r="Q41" s="71"/>
      <c r="R41" s="71"/>
      <c r="S41" s="71"/>
      <c r="T41" s="71"/>
      <c r="U41" s="71"/>
      <c r="V41" s="71"/>
      <c r="W41" s="72"/>
    </row>
    <row r="42" spans="1:23" ht="21">
      <c r="A42" s="62"/>
      <c r="B42" s="75" t="s">
        <v>109</v>
      </c>
      <c r="C42" s="65"/>
      <c r="D42" s="65"/>
      <c r="E42" s="65"/>
      <c r="F42" s="65"/>
      <c r="G42" s="65"/>
      <c r="H42" s="65"/>
      <c r="I42" s="65"/>
      <c r="J42" s="66"/>
      <c r="K42" s="67"/>
      <c r="L42" s="68"/>
      <c r="M42" s="73"/>
      <c r="N42" s="73">
        <f>SUM(N31:N41)</f>
        <v>0</v>
      </c>
      <c r="O42" s="465" t="str">
        <f>N27&amp;O27&amp;P27</f>
        <v>1式当たり</v>
      </c>
      <c r="P42" s="466"/>
      <c r="Q42" s="466"/>
      <c r="R42" s="466"/>
      <c r="S42" s="466"/>
      <c r="T42" s="466"/>
      <c r="U42" s="466"/>
      <c r="V42" s="466"/>
      <c r="W42" s="467"/>
    </row>
    <row r="43" spans="1:23" ht="21">
      <c r="A43" s="62"/>
      <c r="B43" s="77"/>
      <c r="C43" s="166"/>
      <c r="D43" s="166"/>
      <c r="E43" s="166"/>
      <c r="F43" s="166"/>
      <c r="G43" s="166"/>
      <c r="H43" s="166"/>
      <c r="I43" s="166"/>
      <c r="J43" s="79"/>
      <c r="K43" s="67"/>
      <c r="L43" s="80"/>
      <c r="M43" s="80"/>
      <c r="N43" s="80"/>
      <c r="O43" s="81"/>
      <c r="P43" s="82"/>
      <c r="Q43" s="82"/>
      <c r="R43" s="82"/>
      <c r="S43" s="82"/>
      <c r="T43" s="82"/>
      <c r="U43" s="82"/>
      <c r="V43" s="82"/>
      <c r="W43" s="83"/>
    </row>
    <row r="44" spans="1:23" ht="21">
      <c r="A44" s="62"/>
      <c r="B44" s="220" t="s">
        <v>110</v>
      </c>
      <c r="C44" s="166"/>
      <c r="D44" s="166"/>
      <c r="E44" s="166"/>
      <c r="F44" s="166"/>
      <c r="G44" s="166"/>
      <c r="H44" s="166"/>
      <c r="I44" s="166"/>
      <c r="J44" s="79"/>
      <c r="K44" s="67">
        <v>1</v>
      </c>
      <c r="L44" s="68" t="str">
        <f>O27</f>
        <v>式</v>
      </c>
      <c r="M44" s="80"/>
      <c r="N44" s="221">
        <f>ROUNDDOWN(N42/N27,0)</f>
        <v>0</v>
      </c>
      <c r="O44" s="165"/>
      <c r="P44" s="166"/>
      <c r="Q44" s="166"/>
      <c r="R44" s="166"/>
      <c r="S44" s="166"/>
      <c r="T44" s="166"/>
      <c r="U44" s="166"/>
      <c r="V44" s="166"/>
      <c r="W44" s="167"/>
    </row>
    <row r="45" spans="1:23" ht="21">
      <c r="A45" s="62"/>
      <c r="B45" s="220"/>
      <c r="C45" s="166"/>
      <c r="D45" s="166"/>
      <c r="E45" s="166"/>
      <c r="F45" s="166"/>
      <c r="G45" s="166"/>
      <c r="H45" s="166"/>
      <c r="I45" s="166"/>
      <c r="J45" s="79"/>
      <c r="K45" s="67"/>
      <c r="L45" s="68"/>
      <c r="M45" s="80"/>
      <c r="N45" s="221"/>
      <c r="O45" s="165"/>
      <c r="P45" s="166"/>
      <c r="Q45" s="166"/>
      <c r="R45" s="166"/>
      <c r="S45" s="166"/>
      <c r="T45" s="166"/>
      <c r="U45" s="166"/>
      <c r="V45" s="166"/>
      <c r="W45" s="167"/>
    </row>
    <row r="46" spans="1:23" ht="21">
      <c r="A46" s="62"/>
      <c r="B46" s="220"/>
      <c r="C46" s="166"/>
      <c r="D46" s="166"/>
      <c r="E46" s="166"/>
      <c r="F46" s="166"/>
      <c r="G46" s="166"/>
      <c r="H46" s="166"/>
      <c r="I46" s="166"/>
      <c r="J46" s="79"/>
      <c r="K46" s="67"/>
      <c r="L46" s="68"/>
      <c r="M46" s="80"/>
      <c r="N46" s="221"/>
      <c r="O46" s="165"/>
      <c r="P46" s="166"/>
      <c r="Q46" s="166"/>
      <c r="R46" s="166"/>
      <c r="S46" s="166"/>
      <c r="T46" s="166"/>
      <c r="U46" s="166"/>
      <c r="V46" s="166"/>
      <c r="W46" s="167"/>
    </row>
    <row r="47" spans="1:23" ht="21">
      <c r="A47" s="62"/>
      <c r="B47" s="220"/>
      <c r="C47" s="166"/>
      <c r="D47" s="166"/>
      <c r="E47" s="166"/>
      <c r="F47" s="166"/>
      <c r="G47" s="166"/>
      <c r="H47" s="166"/>
      <c r="I47" s="166"/>
      <c r="J47" s="79"/>
      <c r="K47" s="67"/>
      <c r="L47" s="68"/>
      <c r="M47" s="80"/>
      <c r="N47" s="221"/>
      <c r="O47" s="165"/>
      <c r="P47" s="166"/>
      <c r="Q47" s="166"/>
      <c r="R47" s="166"/>
      <c r="S47" s="166"/>
      <c r="T47" s="166"/>
      <c r="U47" s="166"/>
      <c r="V47" s="166"/>
      <c r="W47" s="167"/>
    </row>
    <row r="48" spans="1:23" ht="21">
      <c r="A48" s="62"/>
      <c r="B48" s="220"/>
      <c r="C48" s="166"/>
      <c r="D48" s="166"/>
      <c r="E48" s="166"/>
      <c r="F48" s="166"/>
      <c r="G48" s="166"/>
      <c r="H48" s="166"/>
      <c r="I48" s="166"/>
      <c r="J48" s="79"/>
      <c r="K48" s="67"/>
      <c r="L48" s="68"/>
      <c r="M48" s="80"/>
      <c r="N48" s="221"/>
      <c r="O48" s="165"/>
      <c r="P48" s="166"/>
      <c r="Q48" s="166"/>
      <c r="R48" s="166"/>
      <c r="S48" s="166"/>
      <c r="T48" s="166"/>
      <c r="U48" s="166"/>
      <c r="V48" s="166"/>
      <c r="W48" s="167"/>
    </row>
    <row r="49" spans="1:23" ht="21">
      <c r="A49" s="62"/>
      <c r="B49" s="168"/>
      <c r="C49" s="65"/>
      <c r="D49" s="65"/>
      <c r="E49" s="65"/>
      <c r="F49" s="65"/>
      <c r="G49" s="65"/>
      <c r="H49" s="65"/>
      <c r="I49" s="65"/>
      <c r="J49" s="66"/>
      <c r="K49" s="67"/>
      <c r="L49" s="68"/>
      <c r="M49" s="73"/>
      <c r="N49" s="73"/>
      <c r="O49" s="86"/>
      <c r="P49" s="87"/>
      <c r="Q49" s="87"/>
      <c r="R49" s="87"/>
      <c r="S49" s="87"/>
      <c r="T49" s="87"/>
      <c r="U49" s="87"/>
      <c r="V49" s="87"/>
      <c r="W49" s="88"/>
    </row>
    <row r="50" spans="1:23" ht="21">
      <c r="A50" s="62"/>
      <c r="B50" s="89"/>
      <c r="C50" s="90"/>
      <c r="D50" s="90"/>
      <c r="E50" s="90"/>
      <c r="F50" s="90"/>
      <c r="G50" s="90"/>
      <c r="H50" s="90"/>
      <c r="I50" s="90"/>
      <c r="J50" s="91"/>
      <c r="K50" s="92"/>
      <c r="L50" s="93"/>
      <c r="M50" s="93"/>
      <c r="N50" s="93"/>
      <c r="O50" s="94"/>
      <c r="P50" s="90"/>
      <c r="Q50" s="90"/>
      <c r="R50" s="90"/>
      <c r="S50" s="90"/>
      <c r="T50" s="90"/>
      <c r="U50" s="90"/>
      <c r="V50" s="90"/>
      <c r="W50" s="95"/>
    </row>
    <row r="51" spans="1:23" s="46" customFormat="1" ht="24">
      <c r="A51" s="42"/>
      <c r="B51" s="43"/>
      <c r="C51" s="475" t="s">
        <v>29</v>
      </c>
      <c r="D51" s="480" t="str">
        <f>D1</f>
        <v>住民向け公開型GIS導入</v>
      </c>
      <c r="E51" s="477"/>
      <c r="F51" s="477"/>
      <c r="G51" s="477"/>
      <c r="H51" s="477"/>
      <c r="I51" s="477"/>
      <c r="J51" s="477"/>
      <c r="K51" s="477"/>
      <c r="L51" s="477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5"/>
    </row>
    <row r="52" spans="1:23" s="52" customFormat="1" ht="24">
      <c r="A52" s="42"/>
      <c r="B52" s="47">
        <v>29</v>
      </c>
      <c r="C52" s="475"/>
      <c r="D52" s="481" t="str">
        <f>'設計内訳（システム導入）'!G20</f>
        <v>機能・総合テスト</v>
      </c>
      <c r="E52" s="482"/>
      <c r="F52" s="482"/>
      <c r="G52" s="482"/>
      <c r="H52" s="482"/>
      <c r="I52" s="482"/>
      <c r="J52" s="482"/>
      <c r="K52" s="482"/>
      <c r="L52" s="482"/>
      <c r="M52" s="48"/>
      <c r="N52" s="49">
        <v>1</v>
      </c>
      <c r="O52" s="50" t="s">
        <v>177</v>
      </c>
      <c r="P52" s="50" t="s">
        <v>31</v>
      </c>
      <c r="Q52" s="50"/>
      <c r="R52" s="50"/>
      <c r="S52" s="50"/>
      <c r="T52" s="50"/>
      <c r="U52" s="50"/>
      <c r="V52" s="50"/>
      <c r="W52" s="51"/>
    </row>
    <row r="53" spans="1:23" s="53" customFormat="1" ht="5.25">
      <c r="B53" s="54"/>
      <c r="C53" s="55"/>
      <c r="D53" s="56"/>
      <c r="E53" s="57"/>
      <c r="F53" s="57"/>
      <c r="G53" s="57"/>
      <c r="H53" s="57"/>
      <c r="I53" s="57"/>
      <c r="J53" s="58"/>
      <c r="K53" s="58"/>
      <c r="M53" s="54"/>
      <c r="N53" s="58"/>
      <c r="O53" s="57"/>
      <c r="P53" s="57"/>
      <c r="Q53" s="57"/>
      <c r="R53" s="57"/>
      <c r="S53" s="57"/>
      <c r="T53" s="57"/>
      <c r="U53" s="57"/>
      <c r="V53" s="57"/>
      <c r="W53" s="58"/>
    </row>
    <row r="54" spans="1:23" ht="24">
      <c r="A54" s="59"/>
      <c r="B54" s="469" t="s">
        <v>32</v>
      </c>
      <c r="C54" s="470"/>
      <c r="D54" s="470"/>
      <c r="E54" s="470"/>
      <c r="F54" s="470"/>
      <c r="G54" s="470"/>
      <c r="H54" s="470"/>
      <c r="I54" s="470"/>
      <c r="J54" s="471"/>
      <c r="K54" s="60" t="s">
        <v>33</v>
      </c>
      <c r="L54" s="60" t="s">
        <v>0</v>
      </c>
      <c r="M54" s="61" t="s">
        <v>34</v>
      </c>
      <c r="N54" s="60" t="s">
        <v>3</v>
      </c>
      <c r="O54" s="472" t="s">
        <v>35</v>
      </c>
      <c r="P54" s="470"/>
      <c r="Q54" s="470"/>
      <c r="R54" s="470"/>
      <c r="S54" s="470"/>
      <c r="T54" s="470"/>
      <c r="U54" s="470"/>
      <c r="V54" s="470"/>
      <c r="W54" s="473"/>
    </row>
    <row r="55" spans="1:23" ht="21">
      <c r="A55" s="62"/>
      <c r="B55" s="169"/>
      <c r="C55" s="212" t="s">
        <v>102</v>
      </c>
      <c r="D55" s="212"/>
      <c r="E55" s="212"/>
      <c r="F55" s="212"/>
      <c r="G55" s="212"/>
      <c r="H55" s="212"/>
      <c r="I55" s="212"/>
      <c r="J55" s="213"/>
      <c r="K55" s="100"/>
      <c r="L55" s="214"/>
      <c r="M55" s="215"/>
      <c r="N55" s="215"/>
      <c r="O55" s="216"/>
      <c r="P55" s="217"/>
      <c r="Q55" s="217"/>
      <c r="R55" s="217"/>
      <c r="S55" s="217"/>
      <c r="T55" s="217"/>
      <c r="U55" s="217"/>
      <c r="V55" s="217"/>
      <c r="W55" s="218"/>
    </row>
    <row r="56" spans="1:23" ht="21">
      <c r="A56" s="62"/>
      <c r="B56" s="168"/>
      <c r="C56" s="65"/>
      <c r="D56" s="219" t="s">
        <v>103</v>
      </c>
      <c r="E56" s="65"/>
      <c r="F56" s="65"/>
      <c r="G56" s="65"/>
      <c r="H56" s="65"/>
      <c r="I56" s="65"/>
      <c r="J56" s="66"/>
      <c r="K56" s="331"/>
      <c r="L56" s="68" t="s">
        <v>38</v>
      </c>
      <c r="M56" s="332"/>
      <c r="N56" s="69">
        <f>INT(K56*M56)</f>
        <v>0</v>
      </c>
      <c r="O56" s="70"/>
      <c r="P56" s="71"/>
      <c r="Q56" s="71"/>
      <c r="R56" s="71"/>
      <c r="S56" s="71"/>
      <c r="T56" s="71"/>
      <c r="U56" s="71"/>
      <c r="V56" s="71"/>
      <c r="W56" s="72"/>
    </row>
    <row r="57" spans="1:23" ht="21">
      <c r="A57" s="62"/>
      <c r="B57" s="168"/>
      <c r="C57" s="65"/>
      <c r="D57" s="219" t="s">
        <v>104</v>
      </c>
      <c r="E57" s="65"/>
      <c r="F57" s="65"/>
      <c r="G57" s="65"/>
      <c r="H57" s="65"/>
      <c r="I57" s="65"/>
      <c r="J57" s="66"/>
      <c r="K57" s="331"/>
      <c r="L57" s="68" t="s">
        <v>38</v>
      </c>
      <c r="M57" s="332"/>
      <c r="N57" s="69">
        <f>INT(K57*M57)</f>
        <v>0</v>
      </c>
      <c r="O57" s="70"/>
      <c r="P57" s="71"/>
      <c r="Q57" s="71"/>
      <c r="R57" s="71"/>
      <c r="S57" s="71"/>
      <c r="T57" s="71"/>
      <c r="U57" s="71"/>
      <c r="V57" s="71"/>
      <c r="W57" s="72"/>
    </row>
    <row r="58" spans="1:23" ht="21">
      <c r="A58" s="62"/>
      <c r="B58" s="168"/>
      <c r="C58" s="65"/>
      <c r="D58" s="219" t="s">
        <v>105</v>
      </c>
      <c r="E58" s="65"/>
      <c r="F58" s="65"/>
      <c r="G58" s="65"/>
      <c r="H58" s="65"/>
      <c r="I58" s="65"/>
      <c r="J58" s="66"/>
      <c r="K58" s="331"/>
      <c r="L58" s="68" t="s">
        <v>38</v>
      </c>
      <c r="M58" s="332"/>
      <c r="N58" s="69">
        <f>INT(K58*M58)</f>
        <v>0</v>
      </c>
      <c r="O58" s="70"/>
      <c r="P58" s="71"/>
      <c r="Q58" s="71"/>
      <c r="R58" s="71"/>
      <c r="S58" s="71"/>
      <c r="T58" s="71"/>
      <c r="U58" s="71"/>
      <c r="V58" s="71"/>
      <c r="W58" s="72"/>
    </row>
    <row r="59" spans="1:23" ht="21">
      <c r="A59" s="62"/>
      <c r="B59" s="168"/>
      <c r="C59" s="65"/>
      <c r="D59" s="219" t="s">
        <v>106</v>
      </c>
      <c r="E59" s="65"/>
      <c r="F59" s="65"/>
      <c r="G59" s="65"/>
      <c r="H59" s="65"/>
      <c r="I59" s="65"/>
      <c r="J59" s="66"/>
      <c r="K59" s="331"/>
      <c r="L59" s="68" t="s">
        <v>38</v>
      </c>
      <c r="M59" s="332"/>
      <c r="N59" s="69">
        <f>INT(K59*M59)</f>
        <v>0</v>
      </c>
      <c r="O59" s="70"/>
      <c r="P59" s="71"/>
      <c r="Q59" s="71"/>
      <c r="R59" s="71"/>
      <c r="S59" s="71"/>
      <c r="T59" s="71"/>
      <c r="U59" s="71"/>
      <c r="V59" s="71"/>
      <c r="W59" s="72"/>
    </row>
    <row r="60" spans="1:23" ht="21">
      <c r="A60" s="62"/>
      <c r="B60" s="168"/>
      <c r="C60" s="65"/>
      <c r="D60" s="219" t="s">
        <v>107</v>
      </c>
      <c r="E60" s="65"/>
      <c r="F60" s="65"/>
      <c r="G60" s="65"/>
      <c r="H60" s="65"/>
      <c r="I60" s="65"/>
      <c r="J60" s="66"/>
      <c r="K60" s="331"/>
      <c r="L60" s="68" t="s">
        <v>38</v>
      </c>
      <c r="M60" s="332"/>
      <c r="N60" s="69">
        <f>INT(K60*M60)</f>
        <v>0</v>
      </c>
      <c r="O60" s="70"/>
      <c r="P60" s="71"/>
      <c r="Q60" s="71"/>
      <c r="R60" s="71"/>
      <c r="S60" s="71"/>
      <c r="T60" s="71"/>
      <c r="U60" s="71"/>
      <c r="V60" s="71"/>
      <c r="W60" s="72"/>
    </row>
    <row r="61" spans="1:23" ht="21">
      <c r="A61" s="62"/>
      <c r="B61" s="168"/>
      <c r="C61" s="65" t="s">
        <v>108</v>
      </c>
      <c r="D61" s="65"/>
      <c r="E61" s="65"/>
      <c r="F61" s="65"/>
      <c r="G61" s="65"/>
      <c r="H61" s="65"/>
      <c r="I61" s="65"/>
      <c r="J61" s="66"/>
      <c r="K61" s="67"/>
      <c r="L61" s="68"/>
      <c r="M61" s="73"/>
      <c r="N61" s="73"/>
      <c r="O61" s="70"/>
      <c r="P61" s="71"/>
      <c r="Q61" s="71"/>
      <c r="R61" s="71"/>
      <c r="S61" s="71"/>
      <c r="T61" s="71"/>
      <c r="U61" s="71"/>
      <c r="V61" s="71"/>
      <c r="W61" s="72"/>
    </row>
    <row r="62" spans="1:23" ht="21">
      <c r="A62" s="62"/>
      <c r="B62" s="168"/>
      <c r="C62" s="65"/>
      <c r="D62" s="219" t="s">
        <v>103</v>
      </c>
      <c r="E62" s="65"/>
      <c r="F62" s="65"/>
      <c r="G62" s="65"/>
      <c r="H62" s="65"/>
      <c r="I62" s="65"/>
      <c r="J62" s="66"/>
      <c r="K62" s="331"/>
      <c r="L62" s="68" t="s">
        <v>38</v>
      </c>
      <c r="M62" s="332"/>
      <c r="N62" s="73">
        <f>INT(K62*M62)</f>
        <v>0</v>
      </c>
      <c r="O62" s="70"/>
      <c r="P62" s="71"/>
      <c r="Q62" s="71"/>
      <c r="R62" s="71"/>
      <c r="S62" s="71"/>
      <c r="T62" s="71"/>
      <c r="U62" s="71"/>
      <c r="V62" s="71"/>
      <c r="W62" s="72"/>
    </row>
    <row r="63" spans="1:23" ht="21">
      <c r="A63" s="62"/>
      <c r="B63" s="168"/>
      <c r="C63" s="65"/>
      <c r="D63" s="219" t="s">
        <v>104</v>
      </c>
      <c r="E63" s="65"/>
      <c r="F63" s="65"/>
      <c r="G63" s="65"/>
      <c r="H63" s="65"/>
      <c r="I63" s="65"/>
      <c r="J63" s="66"/>
      <c r="K63" s="331"/>
      <c r="L63" s="68" t="s">
        <v>38</v>
      </c>
      <c r="M63" s="332"/>
      <c r="N63" s="73">
        <f>INT(K63*M63)</f>
        <v>0</v>
      </c>
      <c r="O63" s="70"/>
      <c r="P63" s="71"/>
      <c r="Q63" s="71"/>
      <c r="R63" s="71"/>
      <c r="S63" s="71"/>
      <c r="T63" s="71"/>
      <c r="U63" s="71"/>
      <c r="V63" s="71"/>
      <c r="W63" s="72"/>
    </row>
    <row r="64" spans="1:23" ht="21">
      <c r="A64" s="62"/>
      <c r="B64" s="168"/>
      <c r="C64" s="65"/>
      <c r="D64" s="219" t="s">
        <v>105</v>
      </c>
      <c r="E64" s="65"/>
      <c r="F64" s="65"/>
      <c r="G64" s="65"/>
      <c r="H64" s="65"/>
      <c r="I64" s="65"/>
      <c r="J64" s="66"/>
      <c r="K64" s="331"/>
      <c r="L64" s="68" t="s">
        <v>38</v>
      </c>
      <c r="M64" s="332"/>
      <c r="N64" s="73">
        <f>INT(K64*M64)</f>
        <v>0</v>
      </c>
      <c r="O64" s="70"/>
      <c r="P64" s="71"/>
      <c r="Q64" s="71"/>
      <c r="R64" s="71"/>
      <c r="S64" s="71"/>
      <c r="T64" s="71"/>
      <c r="U64" s="71"/>
      <c r="V64" s="71"/>
      <c r="W64" s="72"/>
    </row>
    <row r="65" spans="1:23" ht="21">
      <c r="A65" s="62"/>
      <c r="B65" s="168"/>
      <c r="C65" s="65"/>
      <c r="D65" s="219" t="s">
        <v>106</v>
      </c>
      <c r="E65" s="65"/>
      <c r="F65" s="65"/>
      <c r="G65" s="65"/>
      <c r="H65" s="65"/>
      <c r="I65" s="65"/>
      <c r="J65" s="66"/>
      <c r="K65" s="331"/>
      <c r="L65" s="68" t="s">
        <v>38</v>
      </c>
      <c r="M65" s="332"/>
      <c r="N65" s="73">
        <f>INT(K65*M65)</f>
        <v>0</v>
      </c>
      <c r="O65" s="70"/>
      <c r="P65" s="71"/>
      <c r="Q65" s="71"/>
      <c r="R65" s="71"/>
      <c r="S65" s="71"/>
      <c r="T65" s="71"/>
      <c r="U65" s="71"/>
      <c r="V65" s="71"/>
      <c r="W65" s="72"/>
    </row>
    <row r="66" spans="1:23" ht="21">
      <c r="A66" s="62"/>
      <c r="B66" s="168"/>
      <c r="C66" s="65"/>
      <c r="D66" s="219" t="s">
        <v>107</v>
      </c>
      <c r="E66" s="65"/>
      <c r="F66" s="65"/>
      <c r="G66" s="65"/>
      <c r="H66" s="65"/>
      <c r="I66" s="65"/>
      <c r="J66" s="66"/>
      <c r="K66" s="331"/>
      <c r="L66" s="68" t="s">
        <v>38</v>
      </c>
      <c r="M66" s="332"/>
      <c r="N66" s="73">
        <f>INT(K66*M66)</f>
        <v>0</v>
      </c>
      <c r="O66" s="70"/>
      <c r="P66" s="71"/>
      <c r="Q66" s="71"/>
      <c r="R66" s="71"/>
      <c r="S66" s="71"/>
      <c r="T66" s="71"/>
      <c r="U66" s="71"/>
      <c r="V66" s="71"/>
      <c r="W66" s="72"/>
    </row>
    <row r="67" spans="1:23" ht="21">
      <c r="A67" s="62"/>
      <c r="B67" s="75" t="s">
        <v>109</v>
      </c>
      <c r="C67" s="65"/>
      <c r="D67" s="65"/>
      <c r="E67" s="65"/>
      <c r="F67" s="65"/>
      <c r="G67" s="65"/>
      <c r="H67" s="65"/>
      <c r="I67" s="65"/>
      <c r="J67" s="66"/>
      <c r="K67" s="67"/>
      <c r="L67" s="68"/>
      <c r="M67" s="73"/>
      <c r="N67" s="73">
        <f>SUM(N56:N66)</f>
        <v>0</v>
      </c>
      <c r="O67" s="465" t="str">
        <f>N52&amp;O52&amp;P52</f>
        <v>1式当たり</v>
      </c>
      <c r="P67" s="466"/>
      <c r="Q67" s="466"/>
      <c r="R67" s="466"/>
      <c r="S67" s="466"/>
      <c r="T67" s="466"/>
      <c r="U67" s="466"/>
      <c r="V67" s="466"/>
      <c r="W67" s="467"/>
    </row>
    <row r="68" spans="1:23" ht="21">
      <c r="A68" s="62"/>
      <c r="B68" s="77"/>
      <c r="C68" s="166"/>
      <c r="D68" s="166"/>
      <c r="E68" s="166"/>
      <c r="F68" s="166"/>
      <c r="G68" s="166"/>
      <c r="H68" s="166"/>
      <c r="I68" s="166"/>
      <c r="J68" s="79"/>
      <c r="K68" s="67"/>
      <c r="L68" s="80"/>
      <c r="M68" s="80"/>
      <c r="N68" s="80"/>
      <c r="O68" s="81"/>
      <c r="P68" s="82"/>
      <c r="Q68" s="82"/>
      <c r="R68" s="82"/>
      <c r="S68" s="82"/>
      <c r="T68" s="82"/>
      <c r="U68" s="82"/>
      <c r="V68" s="82"/>
      <c r="W68" s="83"/>
    </row>
    <row r="69" spans="1:23" ht="21">
      <c r="A69" s="62"/>
      <c r="B69" s="220" t="s">
        <v>110</v>
      </c>
      <c r="C69" s="166"/>
      <c r="D69" s="166"/>
      <c r="E69" s="166"/>
      <c r="F69" s="166"/>
      <c r="G69" s="166"/>
      <c r="H69" s="166"/>
      <c r="I69" s="166"/>
      <c r="J69" s="79"/>
      <c r="K69" s="67">
        <v>1</v>
      </c>
      <c r="L69" s="68" t="str">
        <f>O52</f>
        <v>式</v>
      </c>
      <c r="M69" s="80"/>
      <c r="N69" s="221">
        <f>ROUNDDOWN(N67/N52,0)</f>
        <v>0</v>
      </c>
      <c r="O69" s="165"/>
      <c r="P69" s="166"/>
      <c r="Q69" s="166"/>
      <c r="R69" s="166"/>
      <c r="S69" s="166"/>
      <c r="T69" s="166"/>
      <c r="U69" s="166"/>
      <c r="V69" s="166"/>
      <c r="W69" s="167"/>
    </row>
    <row r="70" spans="1:23" ht="21">
      <c r="A70" s="62"/>
      <c r="B70" s="220"/>
      <c r="C70" s="166"/>
      <c r="D70" s="166"/>
      <c r="E70" s="166"/>
      <c r="F70" s="166"/>
      <c r="G70" s="166"/>
      <c r="H70" s="166"/>
      <c r="I70" s="166"/>
      <c r="J70" s="79"/>
      <c r="K70" s="67"/>
      <c r="L70" s="68"/>
      <c r="M70" s="80"/>
      <c r="N70" s="221"/>
      <c r="O70" s="165"/>
      <c r="P70" s="166"/>
      <c r="Q70" s="166"/>
      <c r="R70" s="166"/>
      <c r="S70" s="166"/>
      <c r="T70" s="166"/>
      <c r="U70" s="166"/>
      <c r="V70" s="166"/>
      <c r="W70" s="167"/>
    </row>
    <row r="71" spans="1:23" ht="21">
      <c r="A71" s="62"/>
      <c r="B71" s="220"/>
      <c r="C71" s="166"/>
      <c r="D71" s="166"/>
      <c r="E71" s="166"/>
      <c r="F71" s="166"/>
      <c r="G71" s="166"/>
      <c r="H71" s="166"/>
      <c r="I71" s="166"/>
      <c r="J71" s="79"/>
      <c r="K71" s="67"/>
      <c r="L71" s="68"/>
      <c r="M71" s="80"/>
      <c r="N71" s="221"/>
      <c r="O71" s="165"/>
      <c r="P71" s="166"/>
      <c r="Q71" s="166"/>
      <c r="R71" s="166"/>
      <c r="S71" s="166"/>
      <c r="T71" s="166"/>
      <c r="U71" s="166"/>
      <c r="V71" s="166"/>
      <c r="W71" s="167"/>
    </row>
    <row r="72" spans="1:23" ht="21">
      <c r="A72" s="62"/>
      <c r="B72" s="220"/>
      <c r="C72" s="166"/>
      <c r="D72" s="166"/>
      <c r="E72" s="166"/>
      <c r="F72" s="166"/>
      <c r="G72" s="166"/>
      <c r="H72" s="166"/>
      <c r="I72" s="166"/>
      <c r="J72" s="79"/>
      <c r="K72" s="67"/>
      <c r="L72" s="68"/>
      <c r="M72" s="80"/>
      <c r="N72" s="221"/>
      <c r="O72" s="165"/>
      <c r="P72" s="166"/>
      <c r="Q72" s="166"/>
      <c r="R72" s="166"/>
      <c r="S72" s="166"/>
      <c r="T72" s="166"/>
      <c r="U72" s="166"/>
      <c r="V72" s="166"/>
      <c r="W72" s="167"/>
    </row>
    <row r="73" spans="1:23" ht="21">
      <c r="A73" s="62"/>
      <c r="B73" s="220"/>
      <c r="C73" s="166"/>
      <c r="D73" s="166"/>
      <c r="E73" s="166"/>
      <c r="F73" s="166"/>
      <c r="G73" s="166"/>
      <c r="H73" s="166"/>
      <c r="I73" s="166"/>
      <c r="J73" s="79"/>
      <c r="K73" s="67"/>
      <c r="L73" s="68"/>
      <c r="M73" s="80"/>
      <c r="N73" s="221"/>
      <c r="O73" s="165"/>
      <c r="P73" s="166"/>
      <c r="Q73" s="166"/>
      <c r="R73" s="166"/>
      <c r="S73" s="166"/>
      <c r="T73" s="166"/>
      <c r="U73" s="166"/>
      <c r="V73" s="166"/>
      <c r="W73" s="167"/>
    </row>
    <row r="74" spans="1:23" ht="21">
      <c r="A74" s="62"/>
      <c r="B74" s="168"/>
      <c r="C74" s="65"/>
      <c r="D74" s="65"/>
      <c r="E74" s="65"/>
      <c r="F74" s="65"/>
      <c r="G74" s="65"/>
      <c r="H74" s="65"/>
      <c r="I74" s="65"/>
      <c r="J74" s="66"/>
      <c r="K74" s="67"/>
      <c r="L74" s="68"/>
      <c r="M74" s="73"/>
      <c r="N74" s="73"/>
      <c r="O74" s="86"/>
      <c r="P74" s="87"/>
      <c r="Q74" s="87"/>
      <c r="R74" s="87"/>
      <c r="S74" s="87"/>
      <c r="T74" s="87"/>
      <c r="U74" s="87"/>
      <c r="V74" s="87"/>
      <c r="W74" s="88"/>
    </row>
    <row r="75" spans="1:23" ht="21">
      <c r="A75" s="62"/>
      <c r="B75" s="89"/>
      <c r="C75" s="90"/>
      <c r="D75" s="90"/>
      <c r="E75" s="90"/>
      <c r="F75" s="90"/>
      <c r="G75" s="90"/>
      <c r="H75" s="90"/>
      <c r="I75" s="90"/>
      <c r="J75" s="91"/>
      <c r="K75" s="92"/>
      <c r="L75" s="93"/>
      <c r="M75" s="93"/>
      <c r="N75" s="93"/>
      <c r="O75" s="94"/>
      <c r="P75" s="90"/>
      <c r="Q75" s="90"/>
      <c r="R75" s="90"/>
      <c r="S75" s="90"/>
      <c r="T75" s="90"/>
      <c r="U75" s="90"/>
      <c r="V75" s="90"/>
      <c r="W75" s="95"/>
    </row>
    <row r="76" spans="1:23" s="46" customFormat="1" ht="24">
      <c r="A76" s="42"/>
      <c r="B76" s="43"/>
      <c r="C76" s="475" t="s">
        <v>29</v>
      </c>
      <c r="D76" s="480" t="str">
        <f>D51</f>
        <v>住民向け公開型GIS導入</v>
      </c>
      <c r="E76" s="477"/>
      <c r="F76" s="477"/>
      <c r="G76" s="477"/>
      <c r="H76" s="477"/>
      <c r="I76" s="477"/>
      <c r="J76" s="477"/>
      <c r="K76" s="477"/>
      <c r="L76" s="477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5"/>
    </row>
    <row r="77" spans="1:23" s="52" customFormat="1" ht="24">
      <c r="A77" s="42"/>
      <c r="B77" s="47">
        <v>30</v>
      </c>
      <c r="C77" s="475"/>
      <c r="D77" s="481" t="str">
        <f>'設計内訳（システム導入）'!G24</f>
        <v>テスト用公開サイト等構築</v>
      </c>
      <c r="E77" s="482"/>
      <c r="F77" s="482"/>
      <c r="G77" s="482"/>
      <c r="H77" s="482"/>
      <c r="I77" s="482"/>
      <c r="J77" s="482"/>
      <c r="K77" s="482"/>
      <c r="L77" s="482"/>
      <c r="M77" s="48"/>
      <c r="N77" s="49">
        <v>1</v>
      </c>
      <c r="O77" s="50" t="s">
        <v>177</v>
      </c>
      <c r="P77" s="50" t="s">
        <v>31</v>
      </c>
      <c r="Q77" s="50"/>
      <c r="R77" s="50"/>
      <c r="S77" s="50"/>
      <c r="T77" s="50"/>
      <c r="U77" s="50"/>
      <c r="V77" s="50"/>
      <c r="W77" s="51"/>
    </row>
    <row r="78" spans="1:23" s="53" customFormat="1" ht="5.25">
      <c r="B78" s="54"/>
      <c r="C78" s="55"/>
      <c r="D78" s="56"/>
      <c r="E78" s="57"/>
      <c r="F78" s="57"/>
      <c r="G78" s="57"/>
      <c r="H78" s="57"/>
      <c r="I78" s="57"/>
      <c r="J78" s="58"/>
      <c r="K78" s="58"/>
      <c r="M78" s="54"/>
      <c r="N78" s="58"/>
      <c r="O78" s="57"/>
      <c r="P78" s="57"/>
      <c r="Q78" s="57"/>
      <c r="R78" s="57"/>
      <c r="S78" s="57"/>
      <c r="T78" s="57"/>
      <c r="U78" s="57"/>
      <c r="V78" s="57"/>
      <c r="W78" s="58"/>
    </row>
    <row r="79" spans="1:23" ht="24">
      <c r="A79" s="59"/>
      <c r="B79" s="469" t="s">
        <v>32</v>
      </c>
      <c r="C79" s="470"/>
      <c r="D79" s="470"/>
      <c r="E79" s="470"/>
      <c r="F79" s="470"/>
      <c r="G79" s="470"/>
      <c r="H79" s="470"/>
      <c r="I79" s="470"/>
      <c r="J79" s="471"/>
      <c r="K79" s="60" t="s">
        <v>33</v>
      </c>
      <c r="L79" s="60" t="s">
        <v>0</v>
      </c>
      <c r="M79" s="61" t="s">
        <v>34</v>
      </c>
      <c r="N79" s="60" t="s">
        <v>3</v>
      </c>
      <c r="O79" s="472" t="s">
        <v>35</v>
      </c>
      <c r="P79" s="470"/>
      <c r="Q79" s="470"/>
      <c r="R79" s="470"/>
      <c r="S79" s="470"/>
      <c r="T79" s="470"/>
      <c r="U79" s="470"/>
      <c r="V79" s="470"/>
      <c r="W79" s="473"/>
    </row>
    <row r="80" spans="1:23" ht="21">
      <c r="A80" s="62"/>
      <c r="B80" s="169"/>
      <c r="C80" s="212" t="s">
        <v>102</v>
      </c>
      <c r="D80" s="212"/>
      <c r="E80" s="212"/>
      <c r="F80" s="212"/>
      <c r="G80" s="212"/>
      <c r="H80" s="212"/>
      <c r="I80" s="212"/>
      <c r="J80" s="213"/>
      <c r="K80" s="100"/>
      <c r="L80" s="214"/>
      <c r="M80" s="215"/>
      <c r="N80" s="215"/>
      <c r="O80" s="216"/>
      <c r="P80" s="217"/>
      <c r="Q80" s="217"/>
      <c r="R80" s="217"/>
      <c r="S80" s="217"/>
      <c r="T80" s="217"/>
      <c r="U80" s="217"/>
      <c r="V80" s="217"/>
      <c r="W80" s="218"/>
    </row>
    <row r="81" spans="1:23" ht="21">
      <c r="A81" s="62"/>
      <c r="B81" s="168"/>
      <c r="C81" s="65"/>
      <c r="D81" s="219" t="s">
        <v>103</v>
      </c>
      <c r="E81" s="65"/>
      <c r="F81" s="65"/>
      <c r="G81" s="65"/>
      <c r="H81" s="65"/>
      <c r="I81" s="65"/>
      <c r="J81" s="66"/>
      <c r="K81" s="331"/>
      <c r="L81" s="68" t="s">
        <v>38</v>
      </c>
      <c r="M81" s="332"/>
      <c r="N81" s="69">
        <f>INT(K81*M81)</f>
        <v>0</v>
      </c>
      <c r="O81" s="70"/>
      <c r="P81" s="71"/>
      <c r="Q81" s="71"/>
      <c r="R81" s="71"/>
      <c r="S81" s="71"/>
      <c r="T81" s="71"/>
      <c r="U81" s="71"/>
      <c r="V81" s="71"/>
      <c r="W81" s="72"/>
    </row>
    <row r="82" spans="1:23" ht="21">
      <c r="A82" s="62"/>
      <c r="B82" s="168"/>
      <c r="C82" s="65"/>
      <c r="D82" s="219" t="s">
        <v>104</v>
      </c>
      <c r="E82" s="65"/>
      <c r="F82" s="65"/>
      <c r="G82" s="65"/>
      <c r="H82" s="65"/>
      <c r="I82" s="65"/>
      <c r="J82" s="66"/>
      <c r="K82" s="331"/>
      <c r="L82" s="68" t="s">
        <v>38</v>
      </c>
      <c r="M82" s="332"/>
      <c r="N82" s="69">
        <f>INT(K82*M82)</f>
        <v>0</v>
      </c>
      <c r="O82" s="70"/>
      <c r="P82" s="71"/>
      <c r="Q82" s="71"/>
      <c r="R82" s="71"/>
      <c r="S82" s="71"/>
      <c r="T82" s="71"/>
      <c r="U82" s="71"/>
      <c r="V82" s="71"/>
      <c r="W82" s="72"/>
    </row>
    <row r="83" spans="1:23" ht="21">
      <c r="A83" s="62"/>
      <c r="B83" s="168"/>
      <c r="C83" s="65"/>
      <c r="D83" s="219" t="s">
        <v>105</v>
      </c>
      <c r="E83" s="65"/>
      <c r="F83" s="65"/>
      <c r="G83" s="65"/>
      <c r="H83" s="65"/>
      <c r="I83" s="65"/>
      <c r="J83" s="66"/>
      <c r="K83" s="331"/>
      <c r="L83" s="68" t="s">
        <v>38</v>
      </c>
      <c r="M83" s="332"/>
      <c r="N83" s="69">
        <f>INT(K83*M83)</f>
        <v>0</v>
      </c>
      <c r="O83" s="70"/>
      <c r="P83" s="71"/>
      <c r="Q83" s="71"/>
      <c r="R83" s="71"/>
      <c r="S83" s="71"/>
      <c r="T83" s="71"/>
      <c r="U83" s="71"/>
      <c r="V83" s="71"/>
      <c r="W83" s="72"/>
    </row>
    <row r="84" spans="1:23" ht="21">
      <c r="A84" s="62"/>
      <c r="B84" s="168"/>
      <c r="C84" s="65"/>
      <c r="D84" s="219" t="s">
        <v>106</v>
      </c>
      <c r="E84" s="65"/>
      <c r="F84" s="65"/>
      <c r="G84" s="65"/>
      <c r="H84" s="65"/>
      <c r="I84" s="65"/>
      <c r="J84" s="66"/>
      <c r="K84" s="331"/>
      <c r="L84" s="68" t="s">
        <v>38</v>
      </c>
      <c r="M84" s="332"/>
      <c r="N84" s="69">
        <f>INT(K84*M84)</f>
        <v>0</v>
      </c>
      <c r="O84" s="70"/>
      <c r="P84" s="71"/>
      <c r="Q84" s="71"/>
      <c r="R84" s="71"/>
      <c r="S84" s="71"/>
      <c r="T84" s="71"/>
      <c r="U84" s="71"/>
      <c r="V84" s="71"/>
      <c r="W84" s="72"/>
    </row>
    <row r="85" spans="1:23" ht="21">
      <c r="A85" s="62"/>
      <c r="B85" s="168"/>
      <c r="C85" s="65"/>
      <c r="D85" s="219" t="s">
        <v>107</v>
      </c>
      <c r="E85" s="65"/>
      <c r="F85" s="65"/>
      <c r="G85" s="65"/>
      <c r="H85" s="65"/>
      <c r="I85" s="65"/>
      <c r="J85" s="66"/>
      <c r="K85" s="331"/>
      <c r="L85" s="68" t="s">
        <v>38</v>
      </c>
      <c r="M85" s="332"/>
      <c r="N85" s="69">
        <f>INT(K85*M85)</f>
        <v>0</v>
      </c>
      <c r="O85" s="70"/>
      <c r="P85" s="71"/>
      <c r="Q85" s="71"/>
      <c r="R85" s="71"/>
      <c r="S85" s="71"/>
      <c r="T85" s="71"/>
      <c r="U85" s="71"/>
      <c r="V85" s="71"/>
      <c r="W85" s="72"/>
    </row>
    <row r="86" spans="1:23" ht="21">
      <c r="A86" s="62"/>
      <c r="B86" s="168"/>
      <c r="C86" s="65" t="s">
        <v>108</v>
      </c>
      <c r="D86" s="65"/>
      <c r="E86" s="65"/>
      <c r="F86" s="65"/>
      <c r="G86" s="65"/>
      <c r="H86" s="65"/>
      <c r="I86" s="65"/>
      <c r="J86" s="66"/>
      <c r="K86" s="67"/>
      <c r="L86" s="68"/>
      <c r="M86" s="73"/>
      <c r="N86" s="73"/>
      <c r="O86" s="70"/>
      <c r="P86" s="71"/>
      <c r="Q86" s="71"/>
      <c r="R86" s="71"/>
      <c r="S86" s="71"/>
      <c r="T86" s="71"/>
      <c r="U86" s="71"/>
      <c r="V86" s="71"/>
      <c r="W86" s="72"/>
    </row>
    <row r="87" spans="1:23" ht="21">
      <c r="A87" s="62"/>
      <c r="B87" s="168"/>
      <c r="C87" s="65"/>
      <c r="D87" s="219" t="s">
        <v>103</v>
      </c>
      <c r="E87" s="65"/>
      <c r="F87" s="65"/>
      <c r="G87" s="65"/>
      <c r="H87" s="65"/>
      <c r="I87" s="65"/>
      <c r="J87" s="66"/>
      <c r="K87" s="331"/>
      <c r="L87" s="68" t="s">
        <v>38</v>
      </c>
      <c r="M87" s="332"/>
      <c r="N87" s="73">
        <f>INT(K87*M87)</f>
        <v>0</v>
      </c>
      <c r="O87" s="70"/>
      <c r="P87" s="71"/>
      <c r="Q87" s="71"/>
      <c r="R87" s="71"/>
      <c r="S87" s="71"/>
      <c r="T87" s="71"/>
      <c r="U87" s="71"/>
      <c r="V87" s="71"/>
      <c r="W87" s="72"/>
    </row>
    <row r="88" spans="1:23" ht="21">
      <c r="A88" s="62"/>
      <c r="B88" s="168"/>
      <c r="C88" s="65"/>
      <c r="D88" s="219" t="s">
        <v>104</v>
      </c>
      <c r="E88" s="65"/>
      <c r="F88" s="65"/>
      <c r="G88" s="65"/>
      <c r="H88" s="65"/>
      <c r="I88" s="65"/>
      <c r="J88" s="66"/>
      <c r="K88" s="331"/>
      <c r="L88" s="68" t="s">
        <v>38</v>
      </c>
      <c r="M88" s="332"/>
      <c r="N88" s="73">
        <f>INT(K88*M88)</f>
        <v>0</v>
      </c>
      <c r="O88" s="70"/>
      <c r="P88" s="71"/>
      <c r="Q88" s="71"/>
      <c r="R88" s="71"/>
      <c r="S88" s="71"/>
      <c r="T88" s="71"/>
      <c r="U88" s="71"/>
      <c r="V88" s="71"/>
      <c r="W88" s="72"/>
    </row>
    <row r="89" spans="1:23" ht="21">
      <c r="A89" s="62"/>
      <c r="B89" s="168"/>
      <c r="C89" s="65"/>
      <c r="D89" s="219" t="s">
        <v>105</v>
      </c>
      <c r="E89" s="65"/>
      <c r="F89" s="65"/>
      <c r="G89" s="65"/>
      <c r="H89" s="65"/>
      <c r="I89" s="65"/>
      <c r="J89" s="66"/>
      <c r="K89" s="331"/>
      <c r="L89" s="68" t="s">
        <v>38</v>
      </c>
      <c r="M89" s="332"/>
      <c r="N89" s="73">
        <f>INT(K89*M89)</f>
        <v>0</v>
      </c>
      <c r="O89" s="70"/>
      <c r="P89" s="71"/>
      <c r="Q89" s="71"/>
      <c r="R89" s="71"/>
      <c r="S89" s="71"/>
      <c r="T89" s="71"/>
      <c r="U89" s="71"/>
      <c r="V89" s="71"/>
      <c r="W89" s="72"/>
    </row>
    <row r="90" spans="1:23" ht="21">
      <c r="A90" s="62"/>
      <c r="B90" s="168"/>
      <c r="C90" s="65"/>
      <c r="D90" s="219" t="s">
        <v>106</v>
      </c>
      <c r="E90" s="65"/>
      <c r="F90" s="65"/>
      <c r="G90" s="65"/>
      <c r="H90" s="65"/>
      <c r="I90" s="65"/>
      <c r="J90" s="66"/>
      <c r="K90" s="331"/>
      <c r="L90" s="68" t="s">
        <v>38</v>
      </c>
      <c r="M90" s="332"/>
      <c r="N90" s="73">
        <f>INT(K90*M90)</f>
        <v>0</v>
      </c>
      <c r="O90" s="70"/>
      <c r="P90" s="71"/>
      <c r="Q90" s="71"/>
      <c r="R90" s="71"/>
      <c r="S90" s="71"/>
      <c r="T90" s="71"/>
      <c r="U90" s="71"/>
      <c r="V90" s="71"/>
      <c r="W90" s="72"/>
    </row>
    <row r="91" spans="1:23" ht="21">
      <c r="A91" s="62"/>
      <c r="B91" s="168"/>
      <c r="C91" s="65"/>
      <c r="D91" s="219" t="s">
        <v>107</v>
      </c>
      <c r="E91" s="65"/>
      <c r="F91" s="65"/>
      <c r="G91" s="65"/>
      <c r="H91" s="65"/>
      <c r="I91" s="65"/>
      <c r="J91" s="66"/>
      <c r="K91" s="331"/>
      <c r="L91" s="68" t="s">
        <v>38</v>
      </c>
      <c r="M91" s="332"/>
      <c r="N91" s="73">
        <f>INT(K91*M91)</f>
        <v>0</v>
      </c>
      <c r="O91" s="70"/>
      <c r="P91" s="71"/>
      <c r="Q91" s="71"/>
      <c r="R91" s="71"/>
      <c r="S91" s="71"/>
      <c r="T91" s="71"/>
      <c r="U91" s="71"/>
      <c r="V91" s="71"/>
      <c r="W91" s="72"/>
    </row>
    <row r="92" spans="1:23" ht="21">
      <c r="A92" s="62"/>
      <c r="B92" s="75" t="s">
        <v>109</v>
      </c>
      <c r="C92" s="65"/>
      <c r="D92" s="65"/>
      <c r="E92" s="65"/>
      <c r="F92" s="65"/>
      <c r="G92" s="65"/>
      <c r="H92" s="65"/>
      <c r="I92" s="65"/>
      <c r="J92" s="66"/>
      <c r="K92" s="67"/>
      <c r="L92" s="68"/>
      <c r="M92" s="73"/>
      <c r="N92" s="73">
        <f>SUM(N81:N91)</f>
        <v>0</v>
      </c>
      <c r="O92" s="465" t="str">
        <f>N77&amp;O77&amp;P77</f>
        <v>1式当たり</v>
      </c>
      <c r="P92" s="466"/>
      <c r="Q92" s="466"/>
      <c r="R92" s="466"/>
      <c r="S92" s="466"/>
      <c r="T92" s="466"/>
      <c r="U92" s="466"/>
      <c r="V92" s="466"/>
      <c r="W92" s="467"/>
    </row>
    <row r="93" spans="1:23" ht="21">
      <c r="A93" s="62"/>
      <c r="B93" s="77"/>
      <c r="C93" s="166"/>
      <c r="D93" s="166"/>
      <c r="E93" s="166"/>
      <c r="F93" s="166"/>
      <c r="G93" s="166"/>
      <c r="H93" s="166"/>
      <c r="I93" s="166"/>
      <c r="J93" s="79"/>
      <c r="K93" s="67"/>
      <c r="L93" s="80"/>
      <c r="M93" s="80"/>
      <c r="N93" s="80"/>
      <c r="O93" s="81"/>
      <c r="P93" s="82"/>
      <c r="Q93" s="82"/>
      <c r="R93" s="82"/>
      <c r="S93" s="82"/>
      <c r="T93" s="82"/>
      <c r="U93" s="82"/>
      <c r="V93" s="82"/>
      <c r="W93" s="83"/>
    </row>
    <row r="94" spans="1:23" ht="21">
      <c r="A94" s="62"/>
      <c r="B94" s="220" t="s">
        <v>110</v>
      </c>
      <c r="C94" s="166"/>
      <c r="D94" s="166"/>
      <c r="E94" s="166"/>
      <c r="F94" s="166"/>
      <c r="G94" s="166"/>
      <c r="H94" s="166"/>
      <c r="I94" s="166"/>
      <c r="J94" s="79"/>
      <c r="K94" s="67">
        <v>1</v>
      </c>
      <c r="L94" s="68" t="str">
        <f>O77</f>
        <v>式</v>
      </c>
      <c r="M94" s="80"/>
      <c r="N94" s="221">
        <f>ROUNDDOWN(N92/N77,0)</f>
        <v>0</v>
      </c>
      <c r="O94" s="165"/>
      <c r="P94" s="166"/>
      <c r="Q94" s="166"/>
      <c r="R94" s="166"/>
      <c r="S94" s="166"/>
      <c r="T94" s="166"/>
      <c r="U94" s="166"/>
      <c r="V94" s="166"/>
      <c r="W94" s="167"/>
    </row>
    <row r="95" spans="1:23" ht="21">
      <c r="A95" s="62"/>
      <c r="B95" s="220"/>
      <c r="C95" s="166"/>
      <c r="D95" s="166"/>
      <c r="E95" s="166"/>
      <c r="F95" s="166"/>
      <c r="G95" s="166"/>
      <c r="H95" s="166"/>
      <c r="I95" s="166"/>
      <c r="J95" s="79"/>
      <c r="K95" s="67"/>
      <c r="L95" s="68"/>
      <c r="M95" s="80"/>
      <c r="N95" s="221"/>
      <c r="O95" s="165"/>
      <c r="P95" s="166"/>
      <c r="Q95" s="166"/>
      <c r="R95" s="166"/>
      <c r="S95" s="166"/>
      <c r="T95" s="166"/>
      <c r="U95" s="166"/>
      <c r="V95" s="166"/>
      <c r="W95" s="167"/>
    </row>
    <row r="96" spans="1:23" ht="21">
      <c r="A96" s="62"/>
      <c r="B96" s="220"/>
      <c r="C96" s="166"/>
      <c r="D96" s="166"/>
      <c r="E96" s="166"/>
      <c r="F96" s="166"/>
      <c r="G96" s="166"/>
      <c r="H96" s="166"/>
      <c r="I96" s="166"/>
      <c r="J96" s="79"/>
      <c r="K96" s="67"/>
      <c r="L96" s="68"/>
      <c r="M96" s="80"/>
      <c r="N96" s="221"/>
      <c r="O96" s="165"/>
      <c r="P96" s="166"/>
      <c r="Q96" s="166"/>
      <c r="R96" s="166"/>
      <c r="S96" s="166"/>
      <c r="T96" s="166"/>
      <c r="U96" s="166"/>
      <c r="V96" s="166"/>
      <c r="W96" s="167"/>
    </row>
    <row r="97" spans="1:23" ht="21">
      <c r="A97" s="62"/>
      <c r="B97" s="220"/>
      <c r="C97" s="166"/>
      <c r="D97" s="166"/>
      <c r="E97" s="166"/>
      <c r="F97" s="166"/>
      <c r="G97" s="166"/>
      <c r="H97" s="166"/>
      <c r="I97" s="166"/>
      <c r="J97" s="79"/>
      <c r="K97" s="67"/>
      <c r="L97" s="68"/>
      <c r="M97" s="80"/>
      <c r="N97" s="221"/>
      <c r="O97" s="165"/>
      <c r="P97" s="166"/>
      <c r="Q97" s="166"/>
      <c r="R97" s="166"/>
      <c r="S97" s="166"/>
      <c r="T97" s="166"/>
      <c r="U97" s="166"/>
      <c r="V97" s="166"/>
      <c r="W97" s="167"/>
    </row>
    <row r="98" spans="1:23" ht="21">
      <c r="A98" s="62"/>
      <c r="B98" s="220"/>
      <c r="C98" s="166"/>
      <c r="D98" s="166"/>
      <c r="E98" s="166"/>
      <c r="F98" s="166"/>
      <c r="G98" s="166"/>
      <c r="H98" s="166"/>
      <c r="I98" s="166"/>
      <c r="J98" s="79"/>
      <c r="K98" s="67"/>
      <c r="L98" s="68"/>
      <c r="M98" s="80"/>
      <c r="N98" s="221"/>
      <c r="O98" s="165"/>
      <c r="P98" s="166"/>
      <c r="Q98" s="166"/>
      <c r="R98" s="166"/>
      <c r="S98" s="166"/>
      <c r="T98" s="166"/>
      <c r="U98" s="166"/>
      <c r="V98" s="166"/>
      <c r="W98" s="167"/>
    </row>
    <row r="99" spans="1:23" ht="21">
      <c r="A99" s="62"/>
      <c r="B99" s="168"/>
      <c r="C99" s="65"/>
      <c r="D99" s="65"/>
      <c r="E99" s="65"/>
      <c r="F99" s="65"/>
      <c r="G99" s="65"/>
      <c r="H99" s="65"/>
      <c r="I99" s="65"/>
      <c r="J99" s="66"/>
      <c r="K99" s="67"/>
      <c r="L99" s="68"/>
      <c r="M99" s="73"/>
      <c r="N99" s="73"/>
      <c r="O99" s="86"/>
      <c r="P99" s="87"/>
      <c r="Q99" s="87"/>
      <c r="R99" s="87"/>
      <c r="S99" s="87"/>
      <c r="T99" s="87"/>
      <c r="U99" s="87"/>
      <c r="V99" s="87"/>
      <c r="W99" s="88"/>
    </row>
    <row r="100" spans="1:23" ht="21">
      <c r="A100" s="62"/>
      <c r="B100" s="89"/>
      <c r="C100" s="90"/>
      <c r="D100" s="90"/>
      <c r="E100" s="90"/>
      <c r="F100" s="90"/>
      <c r="G100" s="90"/>
      <c r="H100" s="90"/>
      <c r="I100" s="90"/>
      <c r="J100" s="91"/>
      <c r="K100" s="92"/>
      <c r="L100" s="93"/>
      <c r="M100" s="93"/>
      <c r="N100" s="93"/>
      <c r="O100" s="94"/>
      <c r="P100" s="90"/>
      <c r="Q100" s="90"/>
      <c r="R100" s="90"/>
      <c r="S100" s="90"/>
      <c r="T100" s="90"/>
      <c r="U100" s="90"/>
      <c r="V100" s="90"/>
      <c r="W100" s="95"/>
    </row>
    <row r="101" spans="1:23" s="46" customFormat="1" ht="24">
      <c r="A101" s="42"/>
      <c r="B101" s="43"/>
      <c r="C101" s="475" t="s">
        <v>29</v>
      </c>
      <c r="D101" s="480" t="str">
        <f>D76</f>
        <v>住民向け公開型GIS導入</v>
      </c>
      <c r="E101" s="477"/>
      <c r="F101" s="477"/>
      <c r="G101" s="477"/>
      <c r="H101" s="477"/>
      <c r="I101" s="477"/>
      <c r="J101" s="477"/>
      <c r="K101" s="477"/>
      <c r="L101" s="477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5"/>
    </row>
    <row r="102" spans="1:23" s="52" customFormat="1" ht="24">
      <c r="A102" s="42"/>
      <c r="B102" s="47">
        <v>31</v>
      </c>
      <c r="C102" s="475"/>
      <c r="D102" s="481" t="str">
        <f>'設計内訳（システム導入）'!G28</f>
        <v>レイヤ搭載</v>
      </c>
      <c r="E102" s="482"/>
      <c r="F102" s="482"/>
      <c r="G102" s="482"/>
      <c r="H102" s="482"/>
      <c r="I102" s="482"/>
      <c r="J102" s="482"/>
      <c r="K102" s="482"/>
      <c r="L102" s="482"/>
      <c r="M102" s="48"/>
      <c r="N102" s="49">
        <v>1</v>
      </c>
      <c r="O102" s="50" t="s">
        <v>177</v>
      </c>
      <c r="P102" s="50" t="s">
        <v>31</v>
      </c>
      <c r="Q102" s="50"/>
      <c r="R102" s="50"/>
      <c r="S102" s="50"/>
      <c r="T102" s="50"/>
      <c r="U102" s="50"/>
      <c r="V102" s="50"/>
      <c r="W102" s="51"/>
    </row>
    <row r="103" spans="1:23" s="53" customFormat="1" ht="5.25">
      <c r="B103" s="54"/>
      <c r="C103" s="55"/>
      <c r="D103" s="56"/>
      <c r="E103" s="57"/>
      <c r="F103" s="57"/>
      <c r="G103" s="57"/>
      <c r="H103" s="57"/>
      <c r="I103" s="57"/>
      <c r="J103" s="58"/>
      <c r="K103" s="58"/>
      <c r="M103" s="54"/>
      <c r="N103" s="58"/>
      <c r="O103" s="57"/>
      <c r="P103" s="57"/>
      <c r="Q103" s="57"/>
      <c r="R103" s="57"/>
      <c r="S103" s="57"/>
      <c r="T103" s="57"/>
      <c r="U103" s="57"/>
      <c r="V103" s="57"/>
      <c r="W103" s="58"/>
    </row>
    <row r="104" spans="1:23" ht="24">
      <c r="A104" s="59"/>
      <c r="B104" s="469" t="s">
        <v>32</v>
      </c>
      <c r="C104" s="470"/>
      <c r="D104" s="470"/>
      <c r="E104" s="470"/>
      <c r="F104" s="470"/>
      <c r="G104" s="470"/>
      <c r="H104" s="470"/>
      <c r="I104" s="470"/>
      <c r="J104" s="471"/>
      <c r="K104" s="60" t="s">
        <v>33</v>
      </c>
      <c r="L104" s="60" t="s">
        <v>0</v>
      </c>
      <c r="M104" s="61" t="s">
        <v>34</v>
      </c>
      <c r="N104" s="60" t="s">
        <v>3</v>
      </c>
      <c r="O104" s="472" t="s">
        <v>35</v>
      </c>
      <c r="P104" s="470"/>
      <c r="Q104" s="470"/>
      <c r="R104" s="470"/>
      <c r="S104" s="470"/>
      <c r="T104" s="470"/>
      <c r="U104" s="470"/>
      <c r="V104" s="470"/>
      <c r="W104" s="473"/>
    </row>
    <row r="105" spans="1:23" ht="21">
      <c r="A105" s="62"/>
      <c r="B105" s="169"/>
      <c r="C105" s="212" t="s">
        <v>102</v>
      </c>
      <c r="D105" s="212"/>
      <c r="E105" s="212"/>
      <c r="F105" s="212"/>
      <c r="G105" s="212"/>
      <c r="H105" s="212"/>
      <c r="I105" s="212"/>
      <c r="J105" s="213"/>
      <c r="K105" s="100"/>
      <c r="L105" s="214"/>
      <c r="M105" s="215"/>
      <c r="N105" s="215"/>
      <c r="O105" s="216"/>
      <c r="P105" s="217"/>
      <c r="Q105" s="217"/>
      <c r="R105" s="217"/>
      <c r="S105" s="217"/>
      <c r="T105" s="217"/>
      <c r="U105" s="217"/>
      <c r="V105" s="217"/>
      <c r="W105" s="218"/>
    </row>
    <row r="106" spans="1:23" ht="21">
      <c r="A106" s="62"/>
      <c r="B106" s="168"/>
      <c r="C106" s="65"/>
      <c r="D106" s="219" t="s">
        <v>103</v>
      </c>
      <c r="E106" s="65"/>
      <c r="F106" s="65"/>
      <c r="G106" s="65"/>
      <c r="H106" s="65"/>
      <c r="I106" s="65"/>
      <c r="J106" s="66"/>
      <c r="K106" s="331"/>
      <c r="L106" s="68" t="s">
        <v>38</v>
      </c>
      <c r="M106" s="332"/>
      <c r="N106" s="69">
        <f>INT(K106*M106)</f>
        <v>0</v>
      </c>
      <c r="O106" s="70"/>
      <c r="P106" s="71"/>
      <c r="Q106" s="71"/>
      <c r="R106" s="71"/>
      <c r="S106" s="71"/>
      <c r="T106" s="71"/>
      <c r="U106" s="71"/>
      <c r="V106" s="71"/>
      <c r="W106" s="72"/>
    </row>
    <row r="107" spans="1:23" ht="21">
      <c r="A107" s="62"/>
      <c r="B107" s="168"/>
      <c r="C107" s="65"/>
      <c r="D107" s="219" t="s">
        <v>104</v>
      </c>
      <c r="E107" s="65"/>
      <c r="F107" s="65"/>
      <c r="G107" s="65"/>
      <c r="H107" s="65"/>
      <c r="I107" s="65"/>
      <c r="J107" s="66"/>
      <c r="K107" s="331"/>
      <c r="L107" s="68" t="s">
        <v>38</v>
      </c>
      <c r="M107" s="332"/>
      <c r="N107" s="69">
        <f>INT(K107*M107)</f>
        <v>0</v>
      </c>
      <c r="O107" s="70"/>
      <c r="P107" s="71"/>
      <c r="Q107" s="71"/>
      <c r="R107" s="71"/>
      <c r="S107" s="71"/>
      <c r="T107" s="71"/>
      <c r="U107" s="71"/>
      <c r="V107" s="71"/>
      <c r="W107" s="72"/>
    </row>
    <row r="108" spans="1:23" ht="21">
      <c r="A108" s="62"/>
      <c r="B108" s="168"/>
      <c r="C108" s="65"/>
      <c r="D108" s="219" t="s">
        <v>105</v>
      </c>
      <c r="E108" s="65"/>
      <c r="F108" s="65"/>
      <c r="G108" s="65"/>
      <c r="H108" s="65"/>
      <c r="I108" s="65"/>
      <c r="J108" s="66"/>
      <c r="K108" s="331"/>
      <c r="L108" s="68" t="s">
        <v>38</v>
      </c>
      <c r="M108" s="332"/>
      <c r="N108" s="69">
        <f t="shared" ref="N108:N116" si="0">TRUNC(K108*M108)</f>
        <v>0</v>
      </c>
      <c r="O108" s="70"/>
      <c r="P108" s="71"/>
      <c r="Q108" s="71"/>
      <c r="R108" s="71"/>
      <c r="S108" s="71"/>
      <c r="T108" s="71"/>
      <c r="U108" s="71"/>
      <c r="V108" s="71"/>
      <c r="W108" s="72"/>
    </row>
    <row r="109" spans="1:23" ht="21">
      <c r="A109" s="62"/>
      <c r="B109" s="168"/>
      <c r="C109" s="65"/>
      <c r="D109" s="219" t="s">
        <v>106</v>
      </c>
      <c r="E109" s="65"/>
      <c r="F109" s="65"/>
      <c r="G109" s="65"/>
      <c r="H109" s="65"/>
      <c r="I109" s="65"/>
      <c r="J109" s="66"/>
      <c r="K109" s="331"/>
      <c r="L109" s="68" t="s">
        <v>38</v>
      </c>
      <c r="M109" s="332"/>
      <c r="N109" s="69">
        <f t="shared" si="0"/>
        <v>0</v>
      </c>
      <c r="O109" s="70"/>
      <c r="P109" s="71"/>
      <c r="Q109" s="71"/>
      <c r="R109" s="71"/>
      <c r="S109" s="71"/>
      <c r="T109" s="71"/>
      <c r="U109" s="71"/>
      <c r="V109" s="71"/>
      <c r="W109" s="72"/>
    </row>
    <row r="110" spans="1:23" ht="21">
      <c r="A110" s="62"/>
      <c r="B110" s="168"/>
      <c r="C110" s="65"/>
      <c r="D110" s="219" t="s">
        <v>107</v>
      </c>
      <c r="E110" s="65"/>
      <c r="F110" s="65"/>
      <c r="G110" s="65"/>
      <c r="H110" s="65"/>
      <c r="I110" s="65"/>
      <c r="J110" s="66"/>
      <c r="K110" s="331"/>
      <c r="L110" s="68" t="s">
        <v>38</v>
      </c>
      <c r="M110" s="332"/>
      <c r="N110" s="69">
        <f t="shared" si="0"/>
        <v>0</v>
      </c>
      <c r="O110" s="70"/>
      <c r="P110" s="71"/>
      <c r="Q110" s="71"/>
      <c r="R110" s="71"/>
      <c r="S110" s="71"/>
      <c r="T110" s="71"/>
      <c r="U110" s="71"/>
      <c r="V110" s="71"/>
      <c r="W110" s="72"/>
    </row>
    <row r="111" spans="1:23" ht="21">
      <c r="A111" s="62"/>
      <c r="B111" s="168"/>
      <c r="C111" s="65" t="s">
        <v>108</v>
      </c>
      <c r="D111" s="65"/>
      <c r="E111" s="65"/>
      <c r="F111" s="65"/>
      <c r="G111" s="65"/>
      <c r="H111" s="65"/>
      <c r="I111" s="65"/>
      <c r="J111" s="66"/>
      <c r="K111" s="67"/>
      <c r="L111" s="68"/>
      <c r="M111" s="73"/>
      <c r="N111" s="69">
        <f t="shared" si="0"/>
        <v>0</v>
      </c>
      <c r="O111" s="70"/>
      <c r="P111" s="71"/>
      <c r="Q111" s="71"/>
      <c r="R111" s="71"/>
      <c r="S111" s="71"/>
      <c r="T111" s="71"/>
      <c r="U111" s="71"/>
      <c r="V111" s="71"/>
      <c r="W111" s="72"/>
    </row>
    <row r="112" spans="1:23" ht="21">
      <c r="A112" s="62"/>
      <c r="B112" s="168"/>
      <c r="C112" s="65"/>
      <c r="D112" s="219" t="s">
        <v>103</v>
      </c>
      <c r="E112" s="65"/>
      <c r="F112" s="65"/>
      <c r="G112" s="65"/>
      <c r="H112" s="65"/>
      <c r="I112" s="65"/>
      <c r="J112" s="66"/>
      <c r="K112" s="331"/>
      <c r="L112" s="68" t="s">
        <v>38</v>
      </c>
      <c r="M112" s="332"/>
      <c r="N112" s="69">
        <f t="shared" si="0"/>
        <v>0</v>
      </c>
      <c r="O112" s="70"/>
      <c r="P112" s="71"/>
      <c r="Q112" s="71"/>
      <c r="R112" s="71"/>
      <c r="S112" s="71"/>
      <c r="T112" s="71"/>
      <c r="U112" s="71"/>
      <c r="V112" s="71"/>
      <c r="W112" s="72"/>
    </row>
    <row r="113" spans="1:23" ht="21">
      <c r="A113" s="62"/>
      <c r="B113" s="168"/>
      <c r="C113" s="65"/>
      <c r="D113" s="219" t="s">
        <v>104</v>
      </c>
      <c r="E113" s="65"/>
      <c r="F113" s="65"/>
      <c r="G113" s="65"/>
      <c r="H113" s="65"/>
      <c r="I113" s="65"/>
      <c r="J113" s="66"/>
      <c r="K113" s="331"/>
      <c r="L113" s="68" t="s">
        <v>38</v>
      </c>
      <c r="M113" s="332"/>
      <c r="N113" s="69">
        <f t="shared" si="0"/>
        <v>0</v>
      </c>
      <c r="O113" s="70"/>
      <c r="P113" s="71"/>
      <c r="Q113" s="71"/>
      <c r="R113" s="71"/>
      <c r="S113" s="71"/>
      <c r="T113" s="71"/>
      <c r="U113" s="71"/>
      <c r="V113" s="71"/>
      <c r="W113" s="72"/>
    </row>
    <row r="114" spans="1:23" ht="21">
      <c r="A114" s="62"/>
      <c r="B114" s="168"/>
      <c r="C114" s="65"/>
      <c r="D114" s="219" t="s">
        <v>105</v>
      </c>
      <c r="E114" s="65"/>
      <c r="F114" s="65"/>
      <c r="G114" s="65"/>
      <c r="H114" s="65"/>
      <c r="I114" s="65"/>
      <c r="J114" s="66"/>
      <c r="K114" s="331"/>
      <c r="L114" s="68" t="s">
        <v>38</v>
      </c>
      <c r="M114" s="332"/>
      <c r="N114" s="69">
        <f t="shared" si="0"/>
        <v>0</v>
      </c>
      <c r="O114" s="70"/>
      <c r="P114" s="71"/>
      <c r="Q114" s="71"/>
      <c r="R114" s="71"/>
      <c r="S114" s="71"/>
      <c r="T114" s="71"/>
      <c r="U114" s="71"/>
      <c r="V114" s="71"/>
      <c r="W114" s="72"/>
    </row>
    <row r="115" spans="1:23" ht="21">
      <c r="A115" s="62"/>
      <c r="B115" s="168"/>
      <c r="C115" s="65"/>
      <c r="D115" s="219" t="s">
        <v>106</v>
      </c>
      <c r="E115" s="65"/>
      <c r="F115" s="65"/>
      <c r="G115" s="65"/>
      <c r="H115" s="65"/>
      <c r="I115" s="65"/>
      <c r="J115" s="66"/>
      <c r="K115" s="331"/>
      <c r="L115" s="68" t="s">
        <v>38</v>
      </c>
      <c r="M115" s="332"/>
      <c r="N115" s="69">
        <f t="shared" si="0"/>
        <v>0</v>
      </c>
      <c r="O115" s="70"/>
      <c r="P115" s="71"/>
      <c r="Q115" s="71"/>
      <c r="R115" s="71"/>
      <c r="S115" s="71"/>
      <c r="T115" s="71"/>
      <c r="U115" s="71"/>
      <c r="V115" s="71"/>
      <c r="W115" s="72"/>
    </row>
    <row r="116" spans="1:23" ht="21">
      <c r="A116" s="62"/>
      <c r="B116" s="168"/>
      <c r="C116" s="65"/>
      <c r="D116" s="219" t="s">
        <v>107</v>
      </c>
      <c r="E116" s="65"/>
      <c r="F116" s="65"/>
      <c r="G116" s="65"/>
      <c r="H116" s="65"/>
      <c r="I116" s="65"/>
      <c r="J116" s="66"/>
      <c r="K116" s="331"/>
      <c r="L116" s="68" t="s">
        <v>38</v>
      </c>
      <c r="M116" s="332"/>
      <c r="N116" s="69">
        <f t="shared" si="0"/>
        <v>0</v>
      </c>
      <c r="O116" s="70"/>
      <c r="P116" s="71"/>
      <c r="Q116" s="71"/>
      <c r="R116" s="71"/>
      <c r="S116" s="71"/>
      <c r="T116" s="71"/>
      <c r="U116" s="71"/>
      <c r="V116" s="71"/>
      <c r="W116" s="72"/>
    </row>
    <row r="117" spans="1:23" ht="21">
      <c r="A117" s="62"/>
      <c r="B117" s="75" t="s">
        <v>109</v>
      </c>
      <c r="C117" s="65"/>
      <c r="D117" s="65"/>
      <c r="E117" s="65"/>
      <c r="F117" s="65"/>
      <c r="G117" s="65"/>
      <c r="H117" s="65"/>
      <c r="I117" s="65"/>
      <c r="J117" s="66"/>
      <c r="K117" s="67"/>
      <c r="L117" s="68"/>
      <c r="M117" s="223"/>
      <c r="N117" s="73">
        <f>SUM(N106:N116)</f>
        <v>0</v>
      </c>
      <c r="O117" s="465" t="str">
        <f>N102&amp;O102&amp;P102</f>
        <v>1式当たり</v>
      </c>
      <c r="P117" s="466"/>
      <c r="Q117" s="466"/>
      <c r="R117" s="466"/>
      <c r="S117" s="466"/>
      <c r="T117" s="466"/>
      <c r="U117" s="466"/>
      <c r="V117" s="466"/>
      <c r="W117" s="467"/>
    </row>
    <row r="118" spans="1:23" ht="21">
      <c r="A118" s="62"/>
      <c r="B118" s="77"/>
      <c r="C118" s="166"/>
      <c r="D118" s="166"/>
      <c r="E118" s="166"/>
      <c r="F118" s="166"/>
      <c r="G118" s="166"/>
      <c r="H118" s="166"/>
      <c r="I118" s="166"/>
      <c r="J118" s="79"/>
      <c r="K118" s="67"/>
      <c r="L118" s="80"/>
      <c r="M118" s="80"/>
      <c r="N118" s="80"/>
      <c r="O118" s="81"/>
      <c r="P118" s="82"/>
      <c r="Q118" s="82"/>
      <c r="R118" s="82"/>
      <c r="S118" s="82"/>
      <c r="T118" s="82"/>
      <c r="U118" s="82"/>
      <c r="V118" s="82"/>
      <c r="W118" s="83"/>
    </row>
    <row r="119" spans="1:23" ht="21">
      <c r="A119" s="62"/>
      <c r="B119" s="220" t="s">
        <v>110</v>
      </c>
      <c r="C119" s="166"/>
      <c r="D119" s="166"/>
      <c r="E119" s="166"/>
      <c r="F119" s="166"/>
      <c r="G119" s="166"/>
      <c r="H119" s="166"/>
      <c r="I119" s="166"/>
      <c r="J119" s="79"/>
      <c r="K119" s="67">
        <v>1</v>
      </c>
      <c r="L119" s="68" t="str">
        <f>O102</f>
        <v>式</v>
      </c>
      <c r="M119" s="80"/>
      <c r="N119" s="221">
        <f>ROUNDDOWN(N117/N102,0)</f>
        <v>0</v>
      </c>
      <c r="O119" s="165"/>
      <c r="P119" s="166"/>
      <c r="Q119" s="166"/>
      <c r="R119" s="166"/>
      <c r="S119" s="166"/>
      <c r="T119" s="166"/>
      <c r="U119" s="166"/>
      <c r="V119" s="166"/>
      <c r="W119" s="167"/>
    </row>
    <row r="120" spans="1:23" ht="21">
      <c r="A120" s="62"/>
      <c r="B120" s="220"/>
      <c r="C120" s="166"/>
      <c r="D120" s="166"/>
      <c r="E120" s="166"/>
      <c r="F120" s="166"/>
      <c r="G120" s="166"/>
      <c r="H120" s="166"/>
      <c r="I120" s="166"/>
      <c r="J120" s="79"/>
      <c r="K120" s="67"/>
      <c r="L120" s="68"/>
      <c r="M120" s="80"/>
      <c r="N120" s="221"/>
      <c r="O120" s="165"/>
      <c r="P120" s="166"/>
      <c r="Q120" s="166"/>
      <c r="R120" s="166"/>
      <c r="S120" s="166"/>
      <c r="T120" s="166"/>
      <c r="U120" s="166"/>
      <c r="V120" s="166"/>
      <c r="W120" s="167"/>
    </row>
    <row r="121" spans="1:23" ht="21">
      <c r="A121" s="62"/>
      <c r="B121" s="220"/>
      <c r="C121" s="166"/>
      <c r="D121" s="166"/>
      <c r="E121" s="166"/>
      <c r="F121" s="166"/>
      <c r="G121" s="166"/>
      <c r="H121" s="166"/>
      <c r="I121" s="166"/>
      <c r="J121" s="79"/>
      <c r="K121" s="67"/>
      <c r="L121" s="68"/>
      <c r="M121" s="80"/>
      <c r="N121" s="221"/>
      <c r="O121" s="165"/>
      <c r="P121" s="166"/>
      <c r="Q121" s="166"/>
      <c r="R121" s="166"/>
      <c r="S121" s="166"/>
      <c r="T121" s="166"/>
      <c r="U121" s="166"/>
      <c r="V121" s="166"/>
      <c r="W121" s="167"/>
    </row>
    <row r="122" spans="1:23" ht="21">
      <c r="A122" s="62"/>
      <c r="B122" s="220"/>
      <c r="C122" s="166"/>
      <c r="D122" s="166"/>
      <c r="E122" s="166"/>
      <c r="F122" s="166"/>
      <c r="G122" s="166"/>
      <c r="H122" s="166"/>
      <c r="I122" s="166"/>
      <c r="J122" s="79"/>
      <c r="K122" s="67"/>
      <c r="L122" s="68"/>
      <c r="M122" s="80"/>
      <c r="N122" s="221"/>
      <c r="O122" s="165"/>
      <c r="P122" s="166"/>
      <c r="Q122" s="166"/>
      <c r="R122" s="166"/>
      <c r="S122" s="166"/>
      <c r="T122" s="166"/>
      <c r="U122" s="166"/>
      <c r="V122" s="166"/>
      <c r="W122" s="167"/>
    </row>
    <row r="123" spans="1:23" ht="21">
      <c r="A123" s="62"/>
      <c r="B123" s="220"/>
      <c r="C123" s="166"/>
      <c r="D123" s="166"/>
      <c r="E123" s="166"/>
      <c r="F123" s="166"/>
      <c r="G123" s="166"/>
      <c r="H123" s="166"/>
      <c r="I123" s="166"/>
      <c r="J123" s="79"/>
      <c r="K123" s="67"/>
      <c r="L123" s="68"/>
      <c r="M123" s="80"/>
      <c r="N123" s="221"/>
      <c r="O123" s="165"/>
      <c r="P123" s="166"/>
      <c r="Q123" s="166"/>
      <c r="R123" s="166"/>
      <c r="S123" s="166"/>
      <c r="T123" s="166"/>
      <c r="U123" s="166"/>
      <c r="V123" s="166"/>
      <c r="W123" s="167"/>
    </row>
    <row r="124" spans="1:23" ht="21">
      <c r="A124" s="62"/>
      <c r="B124" s="168"/>
      <c r="C124" s="65"/>
      <c r="D124" s="65"/>
      <c r="E124" s="65"/>
      <c r="F124" s="65"/>
      <c r="G124" s="65"/>
      <c r="H124" s="65"/>
      <c r="I124" s="65"/>
      <c r="J124" s="66"/>
      <c r="K124" s="67"/>
      <c r="L124" s="68"/>
      <c r="M124" s="73"/>
      <c r="N124" s="73"/>
      <c r="O124" s="86"/>
      <c r="P124" s="87"/>
      <c r="Q124" s="87"/>
      <c r="R124" s="87"/>
      <c r="S124" s="87"/>
      <c r="T124" s="87"/>
      <c r="U124" s="87"/>
      <c r="V124" s="87"/>
      <c r="W124" s="88"/>
    </row>
    <row r="125" spans="1:23" ht="21">
      <c r="A125" s="62"/>
      <c r="B125" s="89"/>
      <c r="C125" s="90"/>
      <c r="D125" s="90"/>
      <c r="E125" s="90"/>
      <c r="F125" s="90"/>
      <c r="G125" s="90"/>
      <c r="H125" s="90"/>
      <c r="I125" s="90"/>
      <c r="J125" s="91"/>
      <c r="K125" s="92"/>
      <c r="L125" s="93"/>
      <c r="M125" s="93"/>
      <c r="N125" s="93"/>
      <c r="O125" s="94"/>
      <c r="P125" s="90"/>
      <c r="Q125" s="90"/>
      <c r="R125" s="90"/>
      <c r="S125" s="90"/>
      <c r="T125" s="90"/>
      <c r="U125" s="90"/>
      <c r="V125" s="90"/>
      <c r="W125" s="95"/>
    </row>
    <row r="126" spans="1:23" s="46" customFormat="1" ht="24">
      <c r="A126" s="42"/>
      <c r="B126" s="43"/>
      <c r="C126" s="475" t="s">
        <v>29</v>
      </c>
      <c r="D126" s="480" t="str">
        <f>D101</f>
        <v>住民向け公開型GIS導入</v>
      </c>
      <c r="E126" s="477"/>
      <c r="F126" s="477"/>
      <c r="G126" s="477"/>
      <c r="H126" s="477"/>
      <c r="I126" s="477"/>
      <c r="J126" s="477"/>
      <c r="K126" s="477"/>
      <c r="L126" s="477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5"/>
    </row>
    <row r="127" spans="1:23" s="52" customFormat="1" ht="24">
      <c r="A127" s="42"/>
      <c r="B127" s="47">
        <v>32</v>
      </c>
      <c r="C127" s="475"/>
      <c r="D127" s="481" t="str">
        <f>'設計内訳（システム導入）'!F30</f>
        <v>背景図等設定</v>
      </c>
      <c r="E127" s="482"/>
      <c r="F127" s="482"/>
      <c r="G127" s="482"/>
      <c r="H127" s="482"/>
      <c r="I127" s="482"/>
      <c r="J127" s="482"/>
      <c r="K127" s="482"/>
      <c r="L127" s="482"/>
      <c r="M127" s="48"/>
      <c r="N127" s="49">
        <v>1</v>
      </c>
      <c r="O127" s="50" t="s">
        <v>177</v>
      </c>
      <c r="P127" s="50" t="s">
        <v>31</v>
      </c>
      <c r="Q127" s="50"/>
      <c r="R127" s="50"/>
      <c r="S127" s="50"/>
      <c r="T127" s="50"/>
      <c r="U127" s="50"/>
      <c r="V127" s="50"/>
      <c r="W127" s="51"/>
    </row>
    <row r="128" spans="1:23" s="53" customFormat="1" ht="5.25">
      <c r="B128" s="54"/>
      <c r="C128" s="55"/>
      <c r="D128" s="56"/>
      <c r="E128" s="57"/>
      <c r="F128" s="57"/>
      <c r="G128" s="57"/>
      <c r="H128" s="57"/>
      <c r="I128" s="57"/>
      <c r="J128" s="58"/>
      <c r="K128" s="58"/>
      <c r="M128" s="54"/>
      <c r="N128" s="58"/>
      <c r="O128" s="57"/>
      <c r="P128" s="57"/>
      <c r="Q128" s="57"/>
      <c r="R128" s="57"/>
      <c r="S128" s="57"/>
      <c r="T128" s="57"/>
      <c r="U128" s="57"/>
      <c r="V128" s="57"/>
      <c r="W128" s="58"/>
    </row>
    <row r="129" spans="1:23" ht="24">
      <c r="A129" s="59"/>
      <c r="B129" s="469" t="s">
        <v>32</v>
      </c>
      <c r="C129" s="470"/>
      <c r="D129" s="470"/>
      <c r="E129" s="470"/>
      <c r="F129" s="470"/>
      <c r="G129" s="470"/>
      <c r="H129" s="470"/>
      <c r="I129" s="470"/>
      <c r="J129" s="471"/>
      <c r="K129" s="60" t="s">
        <v>33</v>
      </c>
      <c r="L129" s="60" t="s">
        <v>0</v>
      </c>
      <c r="M129" s="61" t="s">
        <v>34</v>
      </c>
      <c r="N129" s="60" t="s">
        <v>3</v>
      </c>
      <c r="O129" s="472" t="s">
        <v>35</v>
      </c>
      <c r="P129" s="470"/>
      <c r="Q129" s="470"/>
      <c r="R129" s="470"/>
      <c r="S129" s="470"/>
      <c r="T129" s="470"/>
      <c r="U129" s="470"/>
      <c r="V129" s="470"/>
      <c r="W129" s="473"/>
    </row>
    <row r="130" spans="1:23" ht="21">
      <c r="A130" s="62"/>
      <c r="B130" s="169"/>
      <c r="C130" s="212" t="s">
        <v>102</v>
      </c>
      <c r="D130" s="212"/>
      <c r="E130" s="212"/>
      <c r="F130" s="212"/>
      <c r="G130" s="212"/>
      <c r="H130" s="212"/>
      <c r="I130" s="212"/>
      <c r="J130" s="213"/>
      <c r="K130" s="100"/>
      <c r="L130" s="214"/>
      <c r="M130" s="215"/>
      <c r="N130" s="215"/>
      <c r="O130" s="216"/>
      <c r="P130" s="217"/>
      <c r="Q130" s="217"/>
      <c r="R130" s="217"/>
      <c r="S130" s="217"/>
      <c r="T130" s="217"/>
      <c r="U130" s="217"/>
      <c r="V130" s="217"/>
      <c r="W130" s="218"/>
    </row>
    <row r="131" spans="1:23" ht="21">
      <c r="A131" s="62"/>
      <c r="B131" s="168"/>
      <c r="C131" s="65"/>
      <c r="D131" s="219" t="s">
        <v>103</v>
      </c>
      <c r="E131" s="65"/>
      <c r="F131" s="65"/>
      <c r="G131" s="65"/>
      <c r="H131" s="65"/>
      <c r="I131" s="65"/>
      <c r="J131" s="66"/>
      <c r="K131" s="331"/>
      <c r="L131" s="68" t="s">
        <v>38</v>
      </c>
      <c r="M131" s="332"/>
      <c r="N131" s="69">
        <f>INT(K131*M131)</f>
        <v>0</v>
      </c>
      <c r="O131" s="70"/>
      <c r="P131" s="71"/>
      <c r="Q131" s="71"/>
      <c r="R131" s="71"/>
      <c r="S131" s="71"/>
      <c r="T131" s="71"/>
      <c r="U131" s="71"/>
      <c r="V131" s="71"/>
      <c r="W131" s="72"/>
    </row>
    <row r="132" spans="1:23" ht="21">
      <c r="A132" s="62"/>
      <c r="B132" s="168"/>
      <c r="C132" s="65"/>
      <c r="D132" s="219" t="s">
        <v>104</v>
      </c>
      <c r="E132" s="65"/>
      <c r="F132" s="65"/>
      <c r="G132" s="65"/>
      <c r="H132" s="65"/>
      <c r="I132" s="65"/>
      <c r="J132" s="66"/>
      <c r="K132" s="331"/>
      <c r="L132" s="68" t="s">
        <v>38</v>
      </c>
      <c r="M132" s="332"/>
      <c r="N132" s="69">
        <f>INT(K132*M132)</f>
        <v>0</v>
      </c>
      <c r="O132" s="70"/>
      <c r="P132" s="71"/>
      <c r="Q132" s="71"/>
      <c r="R132" s="71"/>
      <c r="S132" s="71"/>
      <c r="T132" s="71"/>
      <c r="U132" s="71"/>
      <c r="V132" s="71"/>
      <c r="W132" s="72"/>
    </row>
    <row r="133" spans="1:23" ht="21">
      <c r="A133" s="62"/>
      <c r="B133" s="168"/>
      <c r="C133" s="65"/>
      <c r="D133" s="219" t="s">
        <v>105</v>
      </c>
      <c r="E133" s="65"/>
      <c r="F133" s="65"/>
      <c r="G133" s="65"/>
      <c r="H133" s="65"/>
      <c r="I133" s="65"/>
      <c r="J133" s="66"/>
      <c r="K133" s="331"/>
      <c r="L133" s="68" t="s">
        <v>38</v>
      </c>
      <c r="M133" s="332"/>
      <c r="N133" s="69">
        <f>INT(K133*M133)</f>
        <v>0</v>
      </c>
      <c r="O133" s="70"/>
      <c r="P133" s="71"/>
      <c r="Q133" s="71"/>
      <c r="R133" s="71"/>
      <c r="S133" s="71"/>
      <c r="T133" s="71"/>
      <c r="U133" s="71"/>
      <c r="V133" s="71"/>
      <c r="W133" s="72"/>
    </row>
    <row r="134" spans="1:23" ht="21">
      <c r="A134" s="62"/>
      <c r="B134" s="168"/>
      <c r="C134" s="65"/>
      <c r="D134" s="219" t="s">
        <v>106</v>
      </c>
      <c r="E134" s="65"/>
      <c r="F134" s="65"/>
      <c r="G134" s="65"/>
      <c r="H134" s="65"/>
      <c r="I134" s="65"/>
      <c r="J134" s="66"/>
      <c r="K134" s="331"/>
      <c r="L134" s="68" t="s">
        <v>38</v>
      </c>
      <c r="M134" s="332"/>
      <c r="N134" s="69">
        <f>INT(K134*M134)</f>
        <v>0</v>
      </c>
      <c r="O134" s="70"/>
      <c r="P134" s="71"/>
      <c r="Q134" s="71"/>
      <c r="R134" s="71"/>
      <c r="S134" s="71"/>
      <c r="T134" s="71"/>
      <c r="U134" s="71"/>
      <c r="V134" s="71"/>
      <c r="W134" s="72"/>
    </row>
    <row r="135" spans="1:23" ht="21">
      <c r="A135" s="62"/>
      <c r="B135" s="168"/>
      <c r="C135" s="65"/>
      <c r="D135" s="219" t="s">
        <v>107</v>
      </c>
      <c r="E135" s="65"/>
      <c r="F135" s="65"/>
      <c r="G135" s="65"/>
      <c r="H135" s="65"/>
      <c r="I135" s="65"/>
      <c r="J135" s="66"/>
      <c r="K135" s="331"/>
      <c r="L135" s="68" t="s">
        <v>38</v>
      </c>
      <c r="M135" s="332"/>
      <c r="N135" s="69">
        <f>INT(K135*M135)</f>
        <v>0</v>
      </c>
      <c r="O135" s="70"/>
      <c r="P135" s="71"/>
      <c r="Q135" s="71"/>
      <c r="R135" s="71"/>
      <c r="S135" s="71"/>
      <c r="T135" s="71"/>
      <c r="U135" s="71"/>
      <c r="V135" s="71"/>
      <c r="W135" s="72"/>
    </row>
    <row r="136" spans="1:23" ht="21">
      <c r="A136" s="62"/>
      <c r="B136" s="168"/>
      <c r="C136" s="65" t="s">
        <v>108</v>
      </c>
      <c r="D136" s="65"/>
      <c r="E136" s="65"/>
      <c r="F136" s="65"/>
      <c r="G136" s="65"/>
      <c r="H136" s="65"/>
      <c r="I136" s="65"/>
      <c r="J136" s="66"/>
      <c r="K136" s="67"/>
      <c r="L136" s="68"/>
      <c r="M136" s="73"/>
      <c r="N136" s="73"/>
      <c r="O136" s="70"/>
      <c r="P136" s="71"/>
      <c r="Q136" s="71"/>
      <c r="R136" s="71"/>
      <c r="S136" s="71"/>
      <c r="T136" s="71"/>
      <c r="U136" s="71"/>
      <c r="V136" s="71"/>
      <c r="W136" s="72"/>
    </row>
    <row r="137" spans="1:23" ht="21">
      <c r="A137" s="62"/>
      <c r="B137" s="168"/>
      <c r="C137" s="65"/>
      <c r="D137" s="219" t="s">
        <v>103</v>
      </c>
      <c r="E137" s="65"/>
      <c r="F137" s="65"/>
      <c r="G137" s="65"/>
      <c r="H137" s="65"/>
      <c r="I137" s="65"/>
      <c r="J137" s="66"/>
      <c r="K137" s="331"/>
      <c r="L137" s="68" t="s">
        <v>38</v>
      </c>
      <c r="M137" s="332"/>
      <c r="N137" s="73">
        <f>INT(K137*M137)</f>
        <v>0</v>
      </c>
      <c r="O137" s="70"/>
      <c r="P137" s="71"/>
      <c r="Q137" s="71"/>
      <c r="R137" s="71"/>
      <c r="S137" s="71"/>
      <c r="T137" s="71"/>
      <c r="U137" s="71"/>
      <c r="V137" s="71"/>
      <c r="W137" s="72"/>
    </row>
    <row r="138" spans="1:23" ht="21">
      <c r="A138" s="62"/>
      <c r="B138" s="168"/>
      <c r="C138" s="65"/>
      <c r="D138" s="219" t="s">
        <v>104</v>
      </c>
      <c r="E138" s="65"/>
      <c r="F138" s="65"/>
      <c r="G138" s="65"/>
      <c r="H138" s="65"/>
      <c r="I138" s="65"/>
      <c r="J138" s="66"/>
      <c r="K138" s="331"/>
      <c r="L138" s="68" t="s">
        <v>38</v>
      </c>
      <c r="M138" s="332"/>
      <c r="N138" s="73">
        <f>INT(K138*M138)</f>
        <v>0</v>
      </c>
      <c r="O138" s="70"/>
      <c r="P138" s="71"/>
      <c r="Q138" s="71"/>
      <c r="R138" s="71"/>
      <c r="S138" s="71"/>
      <c r="T138" s="71"/>
      <c r="U138" s="71"/>
      <c r="V138" s="71"/>
      <c r="W138" s="72"/>
    </row>
    <row r="139" spans="1:23" ht="21">
      <c r="A139" s="62"/>
      <c r="B139" s="168"/>
      <c r="C139" s="65"/>
      <c r="D139" s="219" t="s">
        <v>105</v>
      </c>
      <c r="E139" s="65"/>
      <c r="F139" s="65"/>
      <c r="G139" s="65"/>
      <c r="H139" s="65"/>
      <c r="I139" s="65"/>
      <c r="J139" s="66"/>
      <c r="K139" s="331"/>
      <c r="L139" s="68" t="s">
        <v>38</v>
      </c>
      <c r="M139" s="332"/>
      <c r="N139" s="73">
        <f>INT(K139*M139)</f>
        <v>0</v>
      </c>
      <c r="O139" s="70"/>
      <c r="P139" s="71"/>
      <c r="Q139" s="71"/>
      <c r="R139" s="71"/>
      <c r="S139" s="71"/>
      <c r="T139" s="71"/>
      <c r="U139" s="71"/>
      <c r="V139" s="71"/>
      <c r="W139" s="72"/>
    </row>
    <row r="140" spans="1:23" ht="21">
      <c r="A140" s="62"/>
      <c r="B140" s="168"/>
      <c r="C140" s="65"/>
      <c r="D140" s="219" t="s">
        <v>106</v>
      </c>
      <c r="E140" s="65"/>
      <c r="F140" s="65"/>
      <c r="G140" s="65"/>
      <c r="H140" s="65"/>
      <c r="I140" s="65"/>
      <c r="J140" s="66"/>
      <c r="K140" s="331"/>
      <c r="L140" s="68" t="s">
        <v>38</v>
      </c>
      <c r="M140" s="332"/>
      <c r="N140" s="73">
        <f>INT(K140*M140)</f>
        <v>0</v>
      </c>
      <c r="O140" s="70"/>
      <c r="P140" s="71"/>
      <c r="Q140" s="71"/>
      <c r="R140" s="71"/>
      <c r="S140" s="71"/>
      <c r="T140" s="71"/>
      <c r="U140" s="71"/>
      <c r="V140" s="71"/>
      <c r="W140" s="72"/>
    </row>
    <row r="141" spans="1:23" ht="21">
      <c r="A141" s="62"/>
      <c r="B141" s="168"/>
      <c r="C141" s="65"/>
      <c r="D141" s="219" t="s">
        <v>107</v>
      </c>
      <c r="E141" s="65"/>
      <c r="F141" s="65"/>
      <c r="G141" s="65"/>
      <c r="H141" s="65"/>
      <c r="I141" s="65"/>
      <c r="J141" s="66"/>
      <c r="K141" s="331"/>
      <c r="L141" s="68" t="s">
        <v>38</v>
      </c>
      <c r="M141" s="332"/>
      <c r="N141" s="73">
        <f>INT(K141*M141)</f>
        <v>0</v>
      </c>
      <c r="O141" s="70"/>
      <c r="P141" s="71"/>
      <c r="Q141" s="71"/>
      <c r="R141" s="71"/>
      <c r="S141" s="71"/>
      <c r="T141" s="71"/>
      <c r="U141" s="71"/>
      <c r="V141" s="71"/>
      <c r="W141" s="72"/>
    </row>
    <row r="142" spans="1:23" ht="21">
      <c r="A142" s="62"/>
      <c r="B142" s="75" t="s">
        <v>109</v>
      </c>
      <c r="C142" s="65"/>
      <c r="D142" s="65"/>
      <c r="E142" s="65"/>
      <c r="F142" s="65"/>
      <c r="G142" s="65"/>
      <c r="H142" s="65"/>
      <c r="I142" s="65"/>
      <c r="J142" s="66"/>
      <c r="K142" s="67"/>
      <c r="L142" s="68"/>
      <c r="M142" s="73"/>
      <c r="N142" s="73">
        <f>SUM(N131:N141)</f>
        <v>0</v>
      </c>
      <c r="O142" s="465" t="str">
        <f>N127&amp;O127&amp;P127</f>
        <v>1式当たり</v>
      </c>
      <c r="P142" s="466"/>
      <c r="Q142" s="466"/>
      <c r="R142" s="466"/>
      <c r="S142" s="466"/>
      <c r="T142" s="466"/>
      <c r="U142" s="466"/>
      <c r="V142" s="466"/>
      <c r="W142" s="467"/>
    </row>
    <row r="143" spans="1:23" ht="21">
      <c r="A143" s="62"/>
      <c r="B143" s="77"/>
      <c r="C143" s="166"/>
      <c r="D143" s="166"/>
      <c r="E143" s="166"/>
      <c r="F143" s="166"/>
      <c r="G143" s="166"/>
      <c r="H143" s="166"/>
      <c r="I143" s="166"/>
      <c r="J143" s="79"/>
      <c r="K143" s="67"/>
      <c r="L143" s="80"/>
      <c r="M143" s="80"/>
      <c r="N143" s="80"/>
      <c r="O143" s="81"/>
      <c r="P143" s="82"/>
      <c r="Q143" s="82"/>
      <c r="R143" s="82"/>
      <c r="S143" s="82"/>
      <c r="T143" s="82"/>
      <c r="U143" s="82"/>
      <c r="V143" s="82"/>
      <c r="W143" s="83"/>
    </row>
    <row r="144" spans="1:23" ht="21">
      <c r="A144" s="62"/>
      <c r="B144" s="220" t="s">
        <v>110</v>
      </c>
      <c r="C144" s="166"/>
      <c r="D144" s="166"/>
      <c r="E144" s="166"/>
      <c r="F144" s="166"/>
      <c r="G144" s="166"/>
      <c r="H144" s="166"/>
      <c r="I144" s="166"/>
      <c r="J144" s="79"/>
      <c r="K144" s="67">
        <v>1</v>
      </c>
      <c r="L144" s="68" t="str">
        <f>O127</f>
        <v>式</v>
      </c>
      <c r="M144" s="80"/>
      <c r="N144" s="221">
        <f>ROUNDDOWN(N142/N127,0)</f>
        <v>0</v>
      </c>
      <c r="O144" s="165"/>
      <c r="P144" s="166"/>
      <c r="Q144" s="166"/>
      <c r="R144" s="166"/>
      <c r="S144" s="166"/>
      <c r="T144" s="166"/>
      <c r="U144" s="166"/>
      <c r="V144" s="166"/>
      <c r="W144" s="167"/>
    </row>
    <row r="145" spans="1:23" ht="21">
      <c r="A145" s="62"/>
      <c r="B145" s="220"/>
      <c r="C145" s="166"/>
      <c r="D145" s="166"/>
      <c r="E145" s="166"/>
      <c r="F145" s="166"/>
      <c r="G145" s="166"/>
      <c r="H145" s="166"/>
      <c r="I145" s="166"/>
      <c r="J145" s="79"/>
      <c r="K145" s="67"/>
      <c r="L145" s="68"/>
      <c r="M145" s="80"/>
      <c r="N145" s="221"/>
      <c r="O145" s="165"/>
      <c r="P145" s="166"/>
      <c r="Q145" s="166"/>
      <c r="R145" s="166"/>
      <c r="S145" s="166"/>
      <c r="T145" s="166"/>
      <c r="U145" s="166"/>
      <c r="V145" s="166"/>
      <c r="W145" s="167"/>
    </row>
    <row r="146" spans="1:23" ht="21">
      <c r="A146" s="62"/>
      <c r="B146" s="220"/>
      <c r="C146" s="166"/>
      <c r="D146" s="166"/>
      <c r="E146" s="166"/>
      <c r="F146" s="166"/>
      <c r="G146" s="166"/>
      <c r="H146" s="166"/>
      <c r="I146" s="166"/>
      <c r="J146" s="79"/>
      <c r="K146" s="67"/>
      <c r="L146" s="68"/>
      <c r="M146" s="80"/>
      <c r="N146" s="221"/>
      <c r="O146" s="165"/>
      <c r="P146" s="166"/>
      <c r="Q146" s="166"/>
      <c r="R146" s="166"/>
      <c r="S146" s="166"/>
      <c r="T146" s="166"/>
      <c r="U146" s="166"/>
      <c r="V146" s="166"/>
      <c r="W146" s="167"/>
    </row>
    <row r="147" spans="1:23" ht="21">
      <c r="A147" s="62"/>
      <c r="B147" s="220"/>
      <c r="C147" s="166"/>
      <c r="D147" s="166"/>
      <c r="E147" s="166"/>
      <c r="F147" s="166"/>
      <c r="G147" s="166"/>
      <c r="H147" s="166"/>
      <c r="I147" s="166"/>
      <c r="J147" s="79"/>
      <c r="K147" s="67"/>
      <c r="L147" s="68"/>
      <c r="M147" s="80"/>
      <c r="N147" s="221"/>
      <c r="O147" s="165"/>
      <c r="P147" s="166"/>
      <c r="Q147" s="166"/>
      <c r="R147" s="166"/>
      <c r="S147" s="166"/>
      <c r="T147" s="166"/>
      <c r="U147" s="166"/>
      <c r="V147" s="166"/>
      <c r="W147" s="167"/>
    </row>
    <row r="148" spans="1:23" ht="21">
      <c r="A148" s="62"/>
      <c r="B148" s="220"/>
      <c r="C148" s="166"/>
      <c r="D148" s="166"/>
      <c r="E148" s="166"/>
      <c r="F148" s="166"/>
      <c r="G148" s="166"/>
      <c r="H148" s="166"/>
      <c r="I148" s="166"/>
      <c r="J148" s="79"/>
      <c r="K148" s="67"/>
      <c r="L148" s="68"/>
      <c r="M148" s="80"/>
      <c r="N148" s="221"/>
      <c r="O148" s="165"/>
      <c r="P148" s="166"/>
      <c r="Q148" s="166"/>
      <c r="R148" s="166"/>
      <c r="S148" s="166"/>
      <c r="T148" s="166"/>
      <c r="U148" s="166"/>
      <c r="V148" s="166"/>
      <c r="W148" s="167"/>
    </row>
    <row r="149" spans="1:23" ht="21">
      <c r="A149" s="62"/>
      <c r="B149" s="168"/>
      <c r="C149" s="65"/>
      <c r="D149" s="65"/>
      <c r="E149" s="65"/>
      <c r="F149" s="65"/>
      <c r="G149" s="65"/>
      <c r="H149" s="65"/>
      <c r="I149" s="65"/>
      <c r="J149" s="66"/>
      <c r="K149" s="67"/>
      <c r="L149" s="68"/>
      <c r="M149" s="73"/>
      <c r="N149" s="73"/>
      <c r="O149" s="86"/>
      <c r="P149" s="87"/>
      <c r="Q149" s="87"/>
      <c r="R149" s="87"/>
      <c r="S149" s="87"/>
      <c r="T149" s="87"/>
      <c r="U149" s="87"/>
      <c r="V149" s="87"/>
      <c r="W149" s="88"/>
    </row>
    <row r="150" spans="1:23" ht="21">
      <c r="A150" s="62"/>
      <c r="B150" s="89"/>
      <c r="C150" s="90"/>
      <c r="D150" s="90"/>
      <c r="E150" s="90"/>
      <c r="F150" s="90"/>
      <c r="G150" s="90"/>
      <c r="H150" s="90"/>
      <c r="I150" s="90"/>
      <c r="J150" s="91"/>
      <c r="K150" s="92"/>
      <c r="L150" s="93"/>
      <c r="M150" s="93"/>
      <c r="N150" s="93"/>
      <c r="O150" s="94"/>
      <c r="P150" s="90"/>
      <c r="Q150" s="90"/>
      <c r="R150" s="90"/>
      <c r="S150" s="90"/>
      <c r="T150" s="90"/>
      <c r="U150" s="90"/>
      <c r="V150" s="90"/>
      <c r="W150" s="95"/>
    </row>
    <row r="151" spans="1:23" s="46" customFormat="1" ht="24">
      <c r="A151" s="42"/>
      <c r="B151" s="43"/>
      <c r="C151" s="475" t="s">
        <v>29</v>
      </c>
      <c r="D151" s="480" t="str">
        <f>D126</f>
        <v>住民向け公開型GIS導入</v>
      </c>
      <c r="E151" s="477"/>
      <c r="F151" s="477"/>
      <c r="G151" s="477"/>
      <c r="H151" s="477"/>
      <c r="I151" s="477"/>
      <c r="J151" s="477"/>
      <c r="K151" s="477"/>
      <c r="L151" s="477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5"/>
    </row>
    <row r="152" spans="1:23" s="52" customFormat="1" ht="24">
      <c r="A152" s="42"/>
      <c r="B152" s="47">
        <v>33</v>
      </c>
      <c r="C152" s="475"/>
      <c r="D152" s="481" t="str">
        <f>'設計内訳（システム導入）'!G32</f>
        <v>都市計画調整</v>
      </c>
      <c r="E152" s="482"/>
      <c r="F152" s="482"/>
      <c r="G152" s="482"/>
      <c r="H152" s="482"/>
      <c r="I152" s="482"/>
      <c r="J152" s="482"/>
      <c r="K152" s="482"/>
      <c r="L152" s="482"/>
      <c r="M152" s="48"/>
      <c r="N152" s="49">
        <v>1</v>
      </c>
      <c r="O152" s="50" t="s">
        <v>177</v>
      </c>
      <c r="P152" s="50" t="s">
        <v>31</v>
      </c>
      <c r="Q152" s="50"/>
      <c r="R152" s="50"/>
      <c r="S152" s="50"/>
      <c r="T152" s="50"/>
      <c r="U152" s="50"/>
      <c r="V152" s="50"/>
      <c r="W152" s="51"/>
    </row>
    <row r="153" spans="1:23" s="53" customFormat="1" ht="5.25">
      <c r="B153" s="54"/>
      <c r="C153" s="55"/>
      <c r="D153" s="56"/>
      <c r="E153" s="57"/>
      <c r="F153" s="57"/>
      <c r="G153" s="57"/>
      <c r="H153" s="57"/>
      <c r="I153" s="57"/>
      <c r="J153" s="58"/>
      <c r="K153" s="58"/>
      <c r="M153" s="54"/>
      <c r="N153" s="58"/>
      <c r="O153" s="57"/>
      <c r="P153" s="57"/>
      <c r="Q153" s="57"/>
      <c r="R153" s="57"/>
      <c r="S153" s="57"/>
      <c r="T153" s="57"/>
      <c r="U153" s="57"/>
      <c r="V153" s="57"/>
      <c r="W153" s="58"/>
    </row>
    <row r="154" spans="1:23" ht="24">
      <c r="A154" s="59"/>
      <c r="B154" s="469" t="s">
        <v>32</v>
      </c>
      <c r="C154" s="470"/>
      <c r="D154" s="470"/>
      <c r="E154" s="470"/>
      <c r="F154" s="470"/>
      <c r="G154" s="470"/>
      <c r="H154" s="470"/>
      <c r="I154" s="470"/>
      <c r="J154" s="471"/>
      <c r="K154" s="60" t="s">
        <v>33</v>
      </c>
      <c r="L154" s="60" t="s">
        <v>0</v>
      </c>
      <c r="M154" s="61" t="s">
        <v>34</v>
      </c>
      <c r="N154" s="60" t="s">
        <v>3</v>
      </c>
      <c r="O154" s="472" t="s">
        <v>35</v>
      </c>
      <c r="P154" s="470"/>
      <c r="Q154" s="470"/>
      <c r="R154" s="470"/>
      <c r="S154" s="470"/>
      <c r="T154" s="470"/>
      <c r="U154" s="470"/>
      <c r="V154" s="470"/>
      <c r="W154" s="473"/>
    </row>
    <row r="155" spans="1:23" ht="21">
      <c r="A155" s="62"/>
      <c r="B155" s="169"/>
      <c r="C155" s="212" t="s">
        <v>102</v>
      </c>
      <c r="D155" s="212"/>
      <c r="E155" s="212"/>
      <c r="F155" s="212"/>
      <c r="G155" s="212"/>
      <c r="H155" s="212"/>
      <c r="I155" s="212"/>
      <c r="J155" s="213"/>
      <c r="K155" s="100"/>
      <c r="L155" s="214"/>
      <c r="M155" s="215"/>
      <c r="N155" s="215"/>
      <c r="O155" s="216"/>
      <c r="P155" s="217"/>
      <c r="Q155" s="217"/>
      <c r="R155" s="217"/>
      <c r="S155" s="217"/>
      <c r="T155" s="217"/>
      <c r="U155" s="217"/>
      <c r="V155" s="217"/>
      <c r="W155" s="218"/>
    </row>
    <row r="156" spans="1:23" ht="21">
      <c r="A156" s="62"/>
      <c r="B156" s="168"/>
      <c r="C156" s="65"/>
      <c r="D156" s="219" t="s">
        <v>103</v>
      </c>
      <c r="E156" s="65"/>
      <c r="F156" s="65"/>
      <c r="G156" s="65"/>
      <c r="H156" s="65"/>
      <c r="I156" s="65"/>
      <c r="J156" s="66"/>
      <c r="K156" s="331"/>
      <c r="L156" s="68" t="s">
        <v>38</v>
      </c>
      <c r="M156" s="332"/>
      <c r="N156" s="69">
        <f>INT(K156*M156)</f>
        <v>0</v>
      </c>
      <c r="O156" s="70"/>
      <c r="P156" s="71"/>
      <c r="Q156" s="71"/>
      <c r="R156" s="71"/>
      <c r="S156" s="71"/>
      <c r="T156" s="71"/>
      <c r="U156" s="71"/>
      <c r="V156" s="71"/>
      <c r="W156" s="72"/>
    </row>
    <row r="157" spans="1:23" ht="21">
      <c r="A157" s="62"/>
      <c r="B157" s="168"/>
      <c r="C157" s="65"/>
      <c r="D157" s="219" t="s">
        <v>104</v>
      </c>
      <c r="E157" s="65"/>
      <c r="F157" s="65"/>
      <c r="G157" s="65"/>
      <c r="H157" s="65"/>
      <c r="I157" s="65"/>
      <c r="J157" s="66"/>
      <c r="K157" s="331"/>
      <c r="L157" s="68" t="s">
        <v>38</v>
      </c>
      <c r="M157" s="332"/>
      <c r="N157" s="69">
        <f>INT(K157*M157)</f>
        <v>0</v>
      </c>
      <c r="O157" s="70"/>
      <c r="P157" s="71"/>
      <c r="Q157" s="71"/>
      <c r="R157" s="71"/>
      <c r="S157" s="71"/>
      <c r="T157" s="71"/>
      <c r="U157" s="71"/>
      <c r="V157" s="71"/>
      <c r="W157" s="72"/>
    </row>
    <row r="158" spans="1:23" ht="21">
      <c r="A158" s="62"/>
      <c r="B158" s="168"/>
      <c r="C158" s="65"/>
      <c r="D158" s="219" t="s">
        <v>105</v>
      </c>
      <c r="E158" s="65"/>
      <c r="F158" s="65"/>
      <c r="G158" s="65"/>
      <c r="H158" s="65"/>
      <c r="I158" s="65"/>
      <c r="J158" s="66"/>
      <c r="K158" s="331"/>
      <c r="L158" s="68" t="s">
        <v>38</v>
      </c>
      <c r="M158" s="332"/>
      <c r="N158" s="69">
        <f>INT(K158*M158)</f>
        <v>0</v>
      </c>
      <c r="O158" s="70"/>
      <c r="P158" s="71"/>
      <c r="Q158" s="71"/>
      <c r="R158" s="71"/>
      <c r="S158" s="71"/>
      <c r="T158" s="71"/>
      <c r="U158" s="71"/>
      <c r="V158" s="71"/>
      <c r="W158" s="72"/>
    </row>
    <row r="159" spans="1:23" ht="21">
      <c r="A159" s="62"/>
      <c r="B159" s="168"/>
      <c r="C159" s="65"/>
      <c r="D159" s="219" t="s">
        <v>106</v>
      </c>
      <c r="E159" s="65"/>
      <c r="F159" s="65"/>
      <c r="G159" s="65"/>
      <c r="H159" s="65"/>
      <c r="I159" s="65"/>
      <c r="J159" s="66"/>
      <c r="K159" s="331"/>
      <c r="L159" s="68" t="s">
        <v>38</v>
      </c>
      <c r="M159" s="332"/>
      <c r="N159" s="69">
        <f>INT(K159*M159)</f>
        <v>0</v>
      </c>
      <c r="O159" s="70"/>
      <c r="P159" s="71"/>
      <c r="Q159" s="71"/>
      <c r="R159" s="71"/>
      <c r="S159" s="71"/>
      <c r="T159" s="71"/>
      <c r="U159" s="71"/>
      <c r="V159" s="71"/>
      <c r="W159" s="72"/>
    </row>
    <row r="160" spans="1:23" ht="21">
      <c r="A160" s="62"/>
      <c r="B160" s="168"/>
      <c r="C160" s="65"/>
      <c r="D160" s="219" t="s">
        <v>107</v>
      </c>
      <c r="E160" s="65"/>
      <c r="F160" s="65"/>
      <c r="G160" s="65"/>
      <c r="H160" s="65"/>
      <c r="I160" s="65"/>
      <c r="J160" s="66"/>
      <c r="K160" s="331"/>
      <c r="L160" s="68" t="s">
        <v>38</v>
      </c>
      <c r="M160" s="332"/>
      <c r="N160" s="69">
        <f>INT(K160*M160)</f>
        <v>0</v>
      </c>
      <c r="O160" s="70"/>
      <c r="P160" s="71"/>
      <c r="Q160" s="71"/>
      <c r="R160" s="71"/>
      <c r="S160" s="71"/>
      <c r="T160" s="71"/>
      <c r="U160" s="71"/>
      <c r="V160" s="71"/>
      <c r="W160" s="72"/>
    </row>
    <row r="161" spans="1:23" ht="21">
      <c r="A161" s="62"/>
      <c r="B161" s="168"/>
      <c r="C161" s="65" t="s">
        <v>108</v>
      </c>
      <c r="D161" s="65"/>
      <c r="E161" s="65"/>
      <c r="F161" s="65"/>
      <c r="G161" s="65"/>
      <c r="H161" s="65"/>
      <c r="I161" s="65"/>
      <c r="J161" s="66"/>
      <c r="K161" s="67"/>
      <c r="L161" s="68"/>
      <c r="M161" s="73"/>
      <c r="N161" s="73"/>
      <c r="O161" s="70"/>
      <c r="P161" s="71"/>
      <c r="Q161" s="71"/>
      <c r="R161" s="71"/>
      <c r="S161" s="71"/>
      <c r="T161" s="71"/>
      <c r="U161" s="71"/>
      <c r="V161" s="71"/>
      <c r="W161" s="72"/>
    </row>
    <row r="162" spans="1:23" ht="21">
      <c r="A162" s="62"/>
      <c r="B162" s="168"/>
      <c r="C162" s="65"/>
      <c r="D162" s="219" t="s">
        <v>103</v>
      </c>
      <c r="E162" s="65"/>
      <c r="F162" s="65"/>
      <c r="G162" s="65"/>
      <c r="H162" s="65"/>
      <c r="I162" s="65"/>
      <c r="J162" s="66"/>
      <c r="K162" s="331"/>
      <c r="L162" s="68" t="s">
        <v>38</v>
      </c>
      <c r="M162" s="332"/>
      <c r="N162" s="73">
        <f>INT(K162*M162)</f>
        <v>0</v>
      </c>
      <c r="O162" s="70"/>
      <c r="P162" s="71"/>
      <c r="Q162" s="71"/>
      <c r="R162" s="71"/>
      <c r="S162" s="71"/>
      <c r="T162" s="71"/>
      <c r="U162" s="71"/>
      <c r="V162" s="71"/>
      <c r="W162" s="72"/>
    </row>
    <row r="163" spans="1:23" ht="21">
      <c r="A163" s="62"/>
      <c r="B163" s="168"/>
      <c r="C163" s="65"/>
      <c r="D163" s="219" t="s">
        <v>104</v>
      </c>
      <c r="E163" s="65"/>
      <c r="F163" s="65"/>
      <c r="G163" s="65"/>
      <c r="H163" s="65"/>
      <c r="I163" s="65"/>
      <c r="J163" s="66"/>
      <c r="K163" s="331"/>
      <c r="L163" s="68" t="s">
        <v>38</v>
      </c>
      <c r="M163" s="332"/>
      <c r="N163" s="73">
        <f>INT(K163*M163)</f>
        <v>0</v>
      </c>
      <c r="O163" s="70"/>
      <c r="P163" s="71"/>
      <c r="Q163" s="71"/>
      <c r="R163" s="71"/>
      <c r="S163" s="71"/>
      <c r="T163" s="71"/>
      <c r="U163" s="71"/>
      <c r="V163" s="71"/>
      <c r="W163" s="72"/>
    </row>
    <row r="164" spans="1:23" ht="21">
      <c r="A164" s="62"/>
      <c r="B164" s="168"/>
      <c r="C164" s="65"/>
      <c r="D164" s="219" t="s">
        <v>105</v>
      </c>
      <c r="E164" s="65"/>
      <c r="F164" s="65"/>
      <c r="G164" s="65"/>
      <c r="H164" s="65"/>
      <c r="I164" s="65"/>
      <c r="J164" s="66"/>
      <c r="K164" s="331"/>
      <c r="L164" s="68" t="s">
        <v>38</v>
      </c>
      <c r="M164" s="332"/>
      <c r="N164" s="73">
        <f>INT(K164*M164)</f>
        <v>0</v>
      </c>
      <c r="O164" s="70"/>
      <c r="P164" s="71"/>
      <c r="Q164" s="71"/>
      <c r="R164" s="71"/>
      <c r="S164" s="71"/>
      <c r="T164" s="71"/>
      <c r="U164" s="71"/>
      <c r="V164" s="71"/>
      <c r="W164" s="72"/>
    </row>
    <row r="165" spans="1:23" ht="21">
      <c r="A165" s="62"/>
      <c r="B165" s="168"/>
      <c r="C165" s="65"/>
      <c r="D165" s="219" t="s">
        <v>106</v>
      </c>
      <c r="E165" s="65"/>
      <c r="F165" s="65"/>
      <c r="G165" s="65"/>
      <c r="H165" s="65"/>
      <c r="I165" s="65"/>
      <c r="J165" s="66"/>
      <c r="K165" s="331"/>
      <c r="L165" s="68" t="s">
        <v>38</v>
      </c>
      <c r="M165" s="332"/>
      <c r="N165" s="73">
        <f>INT(K165*M165)</f>
        <v>0</v>
      </c>
      <c r="O165" s="70"/>
      <c r="P165" s="71"/>
      <c r="Q165" s="71"/>
      <c r="R165" s="71"/>
      <c r="S165" s="71"/>
      <c r="T165" s="71"/>
      <c r="U165" s="71"/>
      <c r="V165" s="71"/>
      <c r="W165" s="72"/>
    </row>
    <row r="166" spans="1:23" ht="21">
      <c r="A166" s="62"/>
      <c r="B166" s="168"/>
      <c r="C166" s="65"/>
      <c r="D166" s="219" t="s">
        <v>107</v>
      </c>
      <c r="E166" s="65"/>
      <c r="F166" s="65"/>
      <c r="G166" s="65"/>
      <c r="H166" s="65"/>
      <c r="I166" s="65"/>
      <c r="J166" s="66"/>
      <c r="K166" s="331"/>
      <c r="L166" s="68" t="s">
        <v>38</v>
      </c>
      <c r="M166" s="332"/>
      <c r="N166" s="73">
        <f>INT(K166*M166)</f>
        <v>0</v>
      </c>
      <c r="O166" s="70"/>
      <c r="P166" s="71"/>
      <c r="Q166" s="71"/>
      <c r="R166" s="71"/>
      <c r="S166" s="71"/>
      <c r="T166" s="71"/>
      <c r="U166" s="71"/>
      <c r="V166" s="71"/>
      <c r="W166" s="72"/>
    </row>
    <row r="167" spans="1:23" ht="21">
      <c r="A167" s="62"/>
      <c r="B167" s="75" t="s">
        <v>109</v>
      </c>
      <c r="C167" s="65"/>
      <c r="D167" s="65"/>
      <c r="E167" s="65"/>
      <c r="F167" s="65"/>
      <c r="G167" s="65"/>
      <c r="H167" s="65"/>
      <c r="I167" s="65"/>
      <c r="J167" s="66"/>
      <c r="K167" s="67"/>
      <c r="L167" s="68"/>
      <c r="M167" s="73"/>
      <c r="N167" s="73">
        <f>SUM(N156:N166)</f>
        <v>0</v>
      </c>
      <c r="O167" s="465" t="str">
        <f>N152&amp;O152&amp;P152</f>
        <v>1式当たり</v>
      </c>
      <c r="P167" s="466"/>
      <c r="Q167" s="466"/>
      <c r="R167" s="466"/>
      <c r="S167" s="466"/>
      <c r="T167" s="466"/>
      <c r="U167" s="466"/>
      <c r="V167" s="466"/>
      <c r="W167" s="467"/>
    </row>
    <row r="168" spans="1:23" ht="21">
      <c r="A168" s="62"/>
      <c r="B168" s="77"/>
      <c r="C168" s="166"/>
      <c r="D168" s="166"/>
      <c r="E168" s="166"/>
      <c r="F168" s="166"/>
      <c r="G168" s="166"/>
      <c r="H168" s="166"/>
      <c r="I168" s="166"/>
      <c r="J168" s="79"/>
      <c r="K168" s="67"/>
      <c r="L168" s="80"/>
      <c r="M168" s="80"/>
      <c r="N168" s="80"/>
      <c r="O168" s="81"/>
      <c r="P168" s="82"/>
      <c r="Q168" s="82"/>
      <c r="R168" s="82"/>
      <c r="S168" s="82"/>
      <c r="T168" s="82"/>
      <c r="U168" s="82"/>
      <c r="V168" s="82"/>
      <c r="W168" s="83"/>
    </row>
    <row r="169" spans="1:23" ht="21">
      <c r="A169" s="62"/>
      <c r="B169" s="220" t="s">
        <v>110</v>
      </c>
      <c r="C169" s="166"/>
      <c r="D169" s="166"/>
      <c r="E169" s="166"/>
      <c r="F169" s="166"/>
      <c r="G169" s="166"/>
      <c r="H169" s="166"/>
      <c r="I169" s="166"/>
      <c r="J169" s="79"/>
      <c r="K169" s="67">
        <v>1</v>
      </c>
      <c r="L169" s="68" t="str">
        <f>O152</f>
        <v>式</v>
      </c>
      <c r="M169" s="80"/>
      <c r="N169" s="221">
        <f>ROUNDDOWN(N167/N152,0)</f>
        <v>0</v>
      </c>
      <c r="O169" s="165"/>
      <c r="P169" s="166"/>
      <c r="Q169" s="166"/>
      <c r="R169" s="166"/>
      <c r="S169" s="166"/>
      <c r="T169" s="166"/>
      <c r="U169" s="166"/>
      <c r="V169" s="166"/>
      <c r="W169" s="167"/>
    </row>
    <row r="170" spans="1:23" ht="21">
      <c r="A170" s="62"/>
      <c r="B170" s="220"/>
      <c r="C170" s="166"/>
      <c r="D170" s="166"/>
      <c r="E170" s="166"/>
      <c r="F170" s="166"/>
      <c r="G170" s="166"/>
      <c r="H170" s="166"/>
      <c r="I170" s="166"/>
      <c r="J170" s="79"/>
      <c r="K170" s="67"/>
      <c r="L170" s="68"/>
      <c r="M170" s="80"/>
      <c r="N170" s="221"/>
      <c r="O170" s="165"/>
      <c r="P170" s="166"/>
      <c r="Q170" s="166"/>
      <c r="R170" s="166"/>
      <c r="S170" s="166"/>
      <c r="T170" s="166"/>
      <c r="U170" s="166"/>
      <c r="V170" s="166"/>
      <c r="W170" s="167"/>
    </row>
    <row r="171" spans="1:23" ht="21">
      <c r="A171" s="62"/>
      <c r="B171" s="220"/>
      <c r="C171" s="166"/>
      <c r="D171" s="166"/>
      <c r="E171" s="166"/>
      <c r="F171" s="166"/>
      <c r="G171" s="166"/>
      <c r="H171" s="166"/>
      <c r="I171" s="166"/>
      <c r="J171" s="79"/>
      <c r="K171" s="67"/>
      <c r="L171" s="68"/>
      <c r="M171" s="80"/>
      <c r="N171" s="221"/>
      <c r="O171" s="165"/>
      <c r="P171" s="166"/>
      <c r="Q171" s="166"/>
      <c r="R171" s="166"/>
      <c r="S171" s="166"/>
      <c r="T171" s="166"/>
      <c r="U171" s="166"/>
      <c r="V171" s="166"/>
      <c r="W171" s="167"/>
    </row>
    <row r="172" spans="1:23" ht="21">
      <c r="A172" s="62"/>
      <c r="B172" s="220"/>
      <c r="C172" s="166"/>
      <c r="D172" s="166"/>
      <c r="E172" s="166"/>
      <c r="F172" s="166"/>
      <c r="G172" s="166"/>
      <c r="H172" s="166"/>
      <c r="I172" s="166"/>
      <c r="J172" s="79"/>
      <c r="K172" s="67"/>
      <c r="L172" s="68"/>
      <c r="M172" s="80"/>
      <c r="N172" s="221"/>
      <c r="O172" s="165"/>
      <c r="P172" s="166"/>
      <c r="Q172" s="166"/>
      <c r="R172" s="166"/>
      <c r="S172" s="166"/>
      <c r="T172" s="166"/>
      <c r="U172" s="166"/>
      <c r="V172" s="166"/>
      <c r="W172" s="167"/>
    </row>
    <row r="173" spans="1:23" ht="21">
      <c r="A173" s="62"/>
      <c r="B173" s="220"/>
      <c r="C173" s="166"/>
      <c r="D173" s="166"/>
      <c r="E173" s="166"/>
      <c r="F173" s="166"/>
      <c r="G173" s="166"/>
      <c r="H173" s="166"/>
      <c r="I173" s="166"/>
      <c r="J173" s="79"/>
      <c r="K173" s="67"/>
      <c r="L173" s="68"/>
      <c r="M173" s="80"/>
      <c r="N173" s="221"/>
      <c r="O173" s="165"/>
      <c r="P173" s="166"/>
      <c r="Q173" s="166"/>
      <c r="R173" s="166"/>
      <c r="S173" s="166"/>
      <c r="T173" s="166"/>
      <c r="U173" s="166"/>
      <c r="V173" s="166"/>
      <c r="W173" s="167"/>
    </row>
    <row r="174" spans="1:23" ht="21">
      <c r="A174" s="62"/>
      <c r="B174" s="168"/>
      <c r="C174" s="65"/>
      <c r="D174" s="65"/>
      <c r="E174" s="65"/>
      <c r="F174" s="65"/>
      <c r="G174" s="65"/>
      <c r="H174" s="65"/>
      <c r="I174" s="65"/>
      <c r="J174" s="66"/>
      <c r="K174" s="67"/>
      <c r="L174" s="68"/>
      <c r="M174" s="73"/>
      <c r="N174" s="73"/>
      <c r="O174" s="86"/>
      <c r="P174" s="87"/>
      <c r="Q174" s="87"/>
      <c r="R174" s="87"/>
      <c r="S174" s="87"/>
      <c r="T174" s="87"/>
      <c r="U174" s="87"/>
      <c r="V174" s="87"/>
      <c r="W174" s="88"/>
    </row>
    <row r="175" spans="1:23" ht="21">
      <c r="A175" s="62"/>
      <c r="B175" s="89"/>
      <c r="C175" s="90"/>
      <c r="D175" s="90"/>
      <c r="E175" s="90"/>
      <c r="F175" s="90"/>
      <c r="G175" s="90"/>
      <c r="H175" s="90"/>
      <c r="I175" s="90"/>
      <c r="J175" s="91"/>
      <c r="K175" s="92"/>
      <c r="L175" s="93"/>
      <c r="M175" s="93"/>
      <c r="N175" s="93"/>
      <c r="O175" s="94"/>
      <c r="P175" s="90"/>
      <c r="Q175" s="90"/>
      <c r="R175" s="90"/>
      <c r="S175" s="90"/>
      <c r="T175" s="90"/>
      <c r="U175" s="90"/>
      <c r="V175" s="90"/>
      <c r="W175" s="95"/>
    </row>
    <row r="176" spans="1:23" s="46" customFormat="1" ht="24">
      <c r="A176" s="42"/>
      <c r="B176" s="43"/>
      <c r="C176" s="475" t="s">
        <v>29</v>
      </c>
      <c r="D176" s="480" t="str">
        <f>D151</f>
        <v>住民向け公開型GIS導入</v>
      </c>
      <c r="E176" s="477"/>
      <c r="F176" s="477"/>
      <c r="G176" s="477"/>
      <c r="H176" s="477"/>
      <c r="I176" s="477"/>
      <c r="J176" s="477"/>
      <c r="K176" s="477"/>
      <c r="L176" s="477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5"/>
    </row>
    <row r="177" spans="1:23" s="52" customFormat="1" ht="24">
      <c r="A177" s="42"/>
      <c r="B177" s="47">
        <v>34</v>
      </c>
      <c r="C177" s="475"/>
      <c r="D177" s="481" t="str">
        <f>'設計内訳（システム導入）'!G36</f>
        <v>システム・設定等調整</v>
      </c>
      <c r="E177" s="482"/>
      <c r="F177" s="482"/>
      <c r="G177" s="482"/>
      <c r="H177" s="482"/>
      <c r="I177" s="482"/>
      <c r="J177" s="482"/>
      <c r="K177" s="482"/>
      <c r="L177" s="482"/>
      <c r="M177" s="48"/>
      <c r="N177" s="49">
        <v>1</v>
      </c>
      <c r="O177" s="50" t="s">
        <v>177</v>
      </c>
      <c r="P177" s="50" t="s">
        <v>31</v>
      </c>
      <c r="Q177" s="50"/>
      <c r="R177" s="50"/>
      <c r="S177" s="50"/>
      <c r="T177" s="50"/>
      <c r="U177" s="50"/>
      <c r="V177" s="50"/>
      <c r="W177" s="51"/>
    </row>
    <row r="178" spans="1:23" s="53" customFormat="1" ht="5.25">
      <c r="B178" s="54"/>
      <c r="C178" s="55"/>
      <c r="D178" s="56"/>
      <c r="E178" s="57"/>
      <c r="F178" s="57"/>
      <c r="G178" s="57"/>
      <c r="H178" s="57"/>
      <c r="I178" s="57"/>
      <c r="J178" s="58"/>
      <c r="K178" s="58"/>
      <c r="M178" s="54"/>
      <c r="N178" s="58"/>
      <c r="O178" s="57"/>
      <c r="P178" s="57"/>
      <c r="Q178" s="57"/>
      <c r="R178" s="57"/>
      <c r="S178" s="57"/>
      <c r="T178" s="57"/>
      <c r="U178" s="57"/>
      <c r="V178" s="57"/>
      <c r="W178" s="58"/>
    </row>
    <row r="179" spans="1:23" ht="24">
      <c r="A179" s="59"/>
      <c r="B179" s="469" t="s">
        <v>32</v>
      </c>
      <c r="C179" s="470"/>
      <c r="D179" s="470"/>
      <c r="E179" s="470"/>
      <c r="F179" s="470"/>
      <c r="G179" s="470"/>
      <c r="H179" s="470"/>
      <c r="I179" s="470"/>
      <c r="J179" s="471"/>
      <c r="K179" s="60" t="s">
        <v>33</v>
      </c>
      <c r="L179" s="60" t="s">
        <v>0</v>
      </c>
      <c r="M179" s="61" t="s">
        <v>34</v>
      </c>
      <c r="N179" s="60" t="s">
        <v>3</v>
      </c>
      <c r="O179" s="472" t="s">
        <v>35</v>
      </c>
      <c r="P179" s="470"/>
      <c r="Q179" s="470"/>
      <c r="R179" s="470"/>
      <c r="S179" s="470"/>
      <c r="T179" s="470"/>
      <c r="U179" s="470"/>
      <c r="V179" s="470"/>
      <c r="W179" s="473"/>
    </row>
    <row r="180" spans="1:23" ht="21">
      <c r="A180" s="62"/>
      <c r="B180" s="169"/>
      <c r="C180" s="212" t="s">
        <v>102</v>
      </c>
      <c r="D180" s="212"/>
      <c r="E180" s="212"/>
      <c r="F180" s="212"/>
      <c r="G180" s="212"/>
      <c r="H180" s="212"/>
      <c r="I180" s="212"/>
      <c r="J180" s="213"/>
      <c r="K180" s="100"/>
      <c r="L180" s="214"/>
      <c r="M180" s="215"/>
      <c r="N180" s="215"/>
      <c r="O180" s="216"/>
      <c r="P180" s="217"/>
      <c r="Q180" s="217"/>
      <c r="R180" s="217"/>
      <c r="S180" s="217"/>
      <c r="T180" s="217"/>
      <c r="U180" s="217"/>
      <c r="V180" s="217"/>
      <c r="W180" s="218"/>
    </row>
    <row r="181" spans="1:23" ht="21">
      <c r="A181" s="62"/>
      <c r="B181" s="168"/>
      <c r="C181" s="65"/>
      <c r="D181" s="219" t="s">
        <v>103</v>
      </c>
      <c r="E181" s="65"/>
      <c r="F181" s="65"/>
      <c r="G181" s="65"/>
      <c r="H181" s="65"/>
      <c r="I181" s="65"/>
      <c r="J181" s="66"/>
      <c r="K181" s="331"/>
      <c r="L181" s="68" t="s">
        <v>38</v>
      </c>
      <c r="M181" s="332"/>
      <c r="N181" s="69">
        <f>INT(K181*M181)</f>
        <v>0</v>
      </c>
      <c r="O181" s="70"/>
      <c r="P181" s="71"/>
      <c r="Q181" s="71"/>
      <c r="R181" s="71"/>
      <c r="S181" s="71"/>
      <c r="T181" s="71"/>
      <c r="U181" s="71"/>
      <c r="V181" s="71"/>
      <c r="W181" s="72"/>
    </row>
    <row r="182" spans="1:23" ht="21">
      <c r="A182" s="62"/>
      <c r="B182" s="168"/>
      <c r="C182" s="65"/>
      <c r="D182" s="219" t="s">
        <v>104</v>
      </c>
      <c r="E182" s="65"/>
      <c r="F182" s="65"/>
      <c r="G182" s="65"/>
      <c r="H182" s="65"/>
      <c r="I182" s="65"/>
      <c r="J182" s="66"/>
      <c r="K182" s="331"/>
      <c r="L182" s="68" t="s">
        <v>38</v>
      </c>
      <c r="M182" s="332"/>
      <c r="N182" s="69">
        <f>INT(K182*M182)</f>
        <v>0</v>
      </c>
      <c r="O182" s="70"/>
      <c r="P182" s="71"/>
      <c r="Q182" s="71"/>
      <c r="R182" s="71"/>
      <c r="S182" s="71"/>
      <c r="T182" s="71"/>
      <c r="U182" s="71"/>
      <c r="V182" s="71"/>
      <c r="W182" s="72"/>
    </row>
    <row r="183" spans="1:23" ht="21">
      <c r="A183" s="62"/>
      <c r="B183" s="168"/>
      <c r="C183" s="65"/>
      <c r="D183" s="219" t="s">
        <v>105</v>
      </c>
      <c r="E183" s="65"/>
      <c r="F183" s="65"/>
      <c r="G183" s="65"/>
      <c r="H183" s="65"/>
      <c r="I183" s="65"/>
      <c r="J183" s="66"/>
      <c r="K183" s="331"/>
      <c r="L183" s="68" t="s">
        <v>38</v>
      </c>
      <c r="M183" s="332"/>
      <c r="N183" s="69">
        <f>INT(K183*M183)</f>
        <v>0</v>
      </c>
      <c r="O183" s="70"/>
      <c r="P183" s="71"/>
      <c r="Q183" s="71"/>
      <c r="R183" s="71"/>
      <c r="S183" s="71"/>
      <c r="T183" s="71"/>
      <c r="U183" s="71"/>
      <c r="V183" s="71"/>
      <c r="W183" s="72"/>
    </row>
    <row r="184" spans="1:23" ht="21">
      <c r="A184" s="62"/>
      <c r="B184" s="168"/>
      <c r="C184" s="65"/>
      <c r="D184" s="219" t="s">
        <v>106</v>
      </c>
      <c r="E184" s="65"/>
      <c r="F184" s="65"/>
      <c r="G184" s="65"/>
      <c r="H184" s="65"/>
      <c r="I184" s="65"/>
      <c r="J184" s="66"/>
      <c r="K184" s="331"/>
      <c r="L184" s="68" t="s">
        <v>38</v>
      </c>
      <c r="M184" s="332"/>
      <c r="N184" s="69">
        <f>INT(K184*M184)</f>
        <v>0</v>
      </c>
      <c r="O184" s="70"/>
      <c r="P184" s="71"/>
      <c r="Q184" s="71"/>
      <c r="R184" s="71"/>
      <c r="S184" s="71"/>
      <c r="T184" s="71"/>
      <c r="U184" s="71"/>
      <c r="V184" s="71"/>
      <c r="W184" s="72"/>
    </row>
    <row r="185" spans="1:23" ht="21">
      <c r="A185" s="62"/>
      <c r="B185" s="168"/>
      <c r="C185" s="65"/>
      <c r="D185" s="219" t="s">
        <v>107</v>
      </c>
      <c r="E185" s="65"/>
      <c r="F185" s="65"/>
      <c r="G185" s="65"/>
      <c r="H185" s="65"/>
      <c r="I185" s="65"/>
      <c r="J185" s="66"/>
      <c r="K185" s="331"/>
      <c r="L185" s="68" t="s">
        <v>38</v>
      </c>
      <c r="M185" s="332"/>
      <c r="N185" s="69">
        <f>INT(K185*M185)</f>
        <v>0</v>
      </c>
      <c r="O185" s="70"/>
      <c r="P185" s="71"/>
      <c r="Q185" s="71"/>
      <c r="R185" s="71"/>
      <c r="S185" s="71"/>
      <c r="T185" s="71"/>
      <c r="U185" s="71"/>
      <c r="V185" s="71"/>
      <c r="W185" s="72"/>
    </row>
    <row r="186" spans="1:23" ht="21">
      <c r="A186" s="62"/>
      <c r="B186" s="168"/>
      <c r="C186" s="65" t="s">
        <v>108</v>
      </c>
      <c r="D186" s="65"/>
      <c r="E186" s="65"/>
      <c r="F186" s="65"/>
      <c r="G186" s="65"/>
      <c r="H186" s="65"/>
      <c r="I186" s="65"/>
      <c r="J186" s="66"/>
      <c r="K186" s="67"/>
      <c r="L186" s="68"/>
      <c r="M186" s="73"/>
      <c r="N186" s="73"/>
      <c r="O186" s="70"/>
      <c r="P186" s="71"/>
      <c r="Q186" s="71"/>
      <c r="R186" s="71"/>
      <c r="S186" s="71"/>
      <c r="T186" s="71"/>
      <c r="U186" s="71"/>
      <c r="V186" s="71"/>
      <c r="W186" s="72"/>
    </row>
    <row r="187" spans="1:23" ht="21">
      <c r="A187" s="62"/>
      <c r="B187" s="168"/>
      <c r="C187" s="65"/>
      <c r="D187" s="219" t="s">
        <v>103</v>
      </c>
      <c r="E187" s="65"/>
      <c r="F187" s="65"/>
      <c r="G187" s="65"/>
      <c r="H187" s="65"/>
      <c r="I187" s="65"/>
      <c r="J187" s="66"/>
      <c r="K187" s="331"/>
      <c r="L187" s="68" t="s">
        <v>38</v>
      </c>
      <c r="M187" s="332"/>
      <c r="N187" s="73">
        <f>INT(K187*M187)</f>
        <v>0</v>
      </c>
      <c r="O187" s="70"/>
      <c r="P187" s="71"/>
      <c r="Q187" s="71"/>
      <c r="R187" s="71"/>
      <c r="S187" s="71"/>
      <c r="T187" s="71"/>
      <c r="U187" s="71"/>
      <c r="V187" s="71"/>
      <c r="W187" s="72"/>
    </row>
    <row r="188" spans="1:23" ht="21">
      <c r="A188" s="62"/>
      <c r="B188" s="168"/>
      <c r="C188" s="65"/>
      <c r="D188" s="219" t="s">
        <v>104</v>
      </c>
      <c r="E188" s="65"/>
      <c r="F188" s="65"/>
      <c r="G188" s="65"/>
      <c r="H188" s="65"/>
      <c r="I188" s="65"/>
      <c r="J188" s="66"/>
      <c r="K188" s="331"/>
      <c r="L188" s="68" t="s">
        <v>38</v>
      </c>
      <c r="M188" s="332"/>
      <c r="N188" s="73">
        <f>INT(K188*M188)</f>
        <v>0</v>
      </c>
      <c r="O188" s="70"/>
      <c r="P188" s="71"/>
      <c r="Q188" s="71"/>
      <c r="R188" s="71"/>
      <c r="S188" s="71"/>
      <c r="T188" s="71"/>
      <c r="U188" s="71"/>
      <c r="V188" s="71"/>
      <c r="W188" s="72"/>
    </row>
    <row r="189" spans="1:23" ht="21">
      <c r="A189" s="62"/>
      <c r="B189" s="168"/>
      <c r="C189" s="65"/>
      <c r="D189" s="219" t="s">
        <v>105</v>
      </c>
      <c r="E189" s="65"/>
      <c r="F189" s="65"/>
      <c r="G189" s="65"/>
      <c r="H189" s="65"/>
      <c r="I189" s="65"/>
      <c r="J189" s="66"/>
      <c r="K189" s="331"/>
      <c r="L189" s="68" t="s">
        <v>38</v>
      </c>
      <c r="M189" s="332"/>
      <c r="N189" s="73">
        <f>INT(K189*M189)</f>
        <v>0</v>
      </c>
      <c r="O189" s="70"/>
      <c r="P189" s="71"/>
      <c r="Q189" s="71"/>
      <c r="R189" s="71"/>
      <c r="S189" s="71"/>
      <c r="T189" s="71"/>
      <c r="U189" s="71"/>
      <c r="V189" s="71"/>
      <c r="W189" s="72"/>
    </row>
    <row r="190" spans="1:23" ht="21">
      <c r="A190" s="62"/>
      <c r="B190" s="168"/>
      <c r="C190" s="65"/>
      <c r="D190" s="219" t="s">
        <v>106</v>
      </c>
      <c r="E190" s="65"/>
      <c r="F190" s="65"/>
      <c r="G190" s="65"/>
      <c r="H190" s="65"/>
      <c r="I190" s="65"/>
      <c r="J190" s="66"/>
      <c r="K190" s="331"/>
      <c r="L190" s="68" t="s">
        <v>38</v>
      </c>
      <c r="M190" s="332"/>
      <c r="N190" s="73">
        <f>INT(K190*M190)</f>
        <v>0</v>
      </c>
      <c r="O190" s="70"/>
      <c r="P190" s="71"/>
      <c r="Q190" s="71"/>
      <c r="R190" s="71"/>
      <c r="S190" s="71"/>
      <c r="T190" s="71"/>
      <c r="U190" s="71"/>
      <c r="V190" s="71"/>
      <c r="W190" s="72"/>
    </row>
    <row r="191" spans="1:23" ht="21">
      <c r="A191" s="62"/>
      <c r="B191" s="168"/>
      <c r="C191" s="65"/>
      <c r="D191" s="219" t="s">
        <v>107</v>
      </c>
      <c r="E191" s="65"/>
      <c r="F191" s="65"/>
      <c r="G191" s="65"/>
      <c r="H191" s="65"/>
      <c r="I191" s="65"/>
      <c r="J191" s="66"/>
      <c r="K191" s="331"/>
      <c r="L191" s="68" t="s">
        <v>38</v>
      </c>
      <c r="M191" s="332"/>
      <c r="N191" s="73">
        <f>INT(K191*M191)</f>
        <v>0</v>
      </c>
      <c r="O191" s="70"/>
      <c r="P191" s="71"/>
      <c r="Q191" s="71"/>
      <c r="R191" s="71"/>
      <c r="S191" s="71"/>
      <c r="T191" s="71"/>
      <c r="U191" s="71"/>
      <c r="V191" s="71"/>
      <c r="W191" s="72"/>
    </row>
    <row r="192" spans="1:23" ht="21">
      <c r="A192" s="62"/>
      <c r="B192" s="75" t="s">
        <v>109</v>
      </c>
      <c r="C192" s="65"/>
      <c r="D192" s="65"/>
      <c r="E192" s="65"/>
      <c r="F192" s="65"/>
      <c r="G192" s="65"/>
      <c r="H192" s="65"/>
      <c r="I192" s="65"/>
      <c r="J192" s="66"/>
      <c r="K192" s="67"/>
      <c r="L192" s="68"/>
      <c r="M192" s="73"/>
      <c r="N192" s="73">
        <f>SUM(N181:N191)</f>
        <v>0</v>
      </c>
      <c r="O192" s="465" t="str">
        <f>N177&amp;O177&amp;P177</f>
        <v>1式当たり</v>
      </c>
      <c r="P192" s="466"/>
      <c r="Q192" s="466"/>
      <c r="R192" s="466"/>
      <c r="S192" s="466"/>
      <c r="T192" s="466"/>
      <c r="U192" s="466"/>
      <c r="V192" s="466"/>
      <c r="W192" s="467"/>
    </row>
    <row r="193" spans="1:23" ht="21">
      <c r="A193" s="62"/>
      <c r="B193" s="77"/>
      <c r="C193" s="166"/>
      <c r="D193" s="166"/>
      <c r="E193" s="166"/>
      <c r="F193" s="166"/>
      <c r="G193" s="166"/>
      <c r="H193" s="166"/>
      <c r="I193" s="166"/>
      <c r="J193" s="79"/>
      <c r="K193" s="67"/>
      <c r="L193" s="80"/>
      <c r="M193" s="80"/>
      <c r="N193" s="80"/>
      <c r="O193" s="81"/>
      <c r="P193" s="82"/>
      <c r="Q193" s="82"/>
      <c r="R193" s="82"/>
      <c r="S193" s="82"/>
      <c r="T193" s="82"/>
      <c r="U193" s="82"/>
      <c r="V193" s="82"/>
      <c r="W193" s="83"/>
    </row>
    <row r="194" spans="1:23" ht="21">
      <c r="A194" s="62"/>
      <c r="B194" s="220" t="s">
        <v>110</v>
      </c>
      <c r="C194" s="166"/>
      <c r="D194" s="166"/>
      <c r="E194" s="166"/>
      <c r="F194" s="166"/>
      <c r="G194" s="166"/>
      <c r="H194" s="166"/>
      <c r="I194" s="166"/>
      <c r="J194" s="79"/>
      <c r="K194" s="67">
        <v>1</v>
      </c>
      <c r="L194" s="68" t="str">
        <f>O177</f>
        <v>式</v>
      </c>
      <c r="M194" s="80"/>
      <c r="N194" s="221">
        <f>ROUNDDOWN(N192/N177,0)</f>
        <v>0</v>
      </c>
      <c r="O194" s="165"/>
      <c r="P194" s="166"/>
      <c r="Q194" s="166"/>
      <c r="R194" s="166"/>
      <c r="S194" s="166"/>
      <c r="T194" s="166"/>
      <c r="U194" s="166"/>
      <c r="V194" s="166"/>
      <c r="W194" s="167"/>
    </row>
    <row r="195" spans="1:23" ht="21">
      <c r="A195" s="62"/>
      <c r="B195" s="220"/>
      <c r="C195" s="166"/>
      <c r="D195" s="166"/>
      <c r="E195" s="166"/>
      <c r="F195" s="166"/>
      <c r="G195" s="166"/>
      <c r="H195" s="166"/>
      <c r="I195" s="166"/>
      <c r="J195" s="79"/>
      <c r="K195" s="67"/>
      <c r="L195" s="68"/>
      <c r="M195" s="80"/>
      <c r="N195" s="221"/>
      <c r="O195" s="165"/>
      <c r="P195" s="166"/>
      <c r="Q195" s="166"/>
      <c r="R195" s="166"/>
      <c r="S195" s="166"/>
      <c r="T195" s="166"/>
      <c r="U195" s="166"/>
      <c r="V195" s="166"/>
      <c r="W195" s="167"/>
    </row>
    <row r="196" spans="1:23" ht="21">
      <c r="A196" s="62"/>
      <c r="B196" s="220"/>
      <c r="C196" s="166"/>
      <c r="D196" s="166"/>
      <c r="E196" s="166"/>
      <c r="F196" s="166"/>
      <c r="G196" s="166"/>
      <c r="H196" s="166"/>
      <c r="I196" s="166"/>
      <c r="J196" s="79"/>
      <c r="K196" s="67"/>
      <c r="L196" s="68"/>
      <c r="M196" s="80"/>
      <c r="N196" s="221"/>
      <c r="O196" s="165"/>
      <c r="P196" s="166"/>
      <c r="Q196" s="166"/>
      <c r="R196" s="166"/>
      <c r="S196" s="166"/>
      <c r="T196" s="166"/>
      <c r="U196" s="166"/>
      <c r="V196" s="166"/>
      <c r="W196" s="167"/>
    </row>
    <row r="197" spans="1:23" ht="21">
      <c r="A197" s="62"/>
      <c r="B197" s="220"/>
      <c r="C197" s="166"/>
      <c r="D197" s="166"/>
      <c r="E197" s="166"/>
      <c r="F197" s="166"/>
      <c r="G197" s="166"/>
      <c r="H197" s="166"/>
      <c r="I197" s="166"/>
      <c r="J197" s="79"/>
      <c r="K197" s="67"/>
      <c r="L197" s="68"/>
      <c r="M197" s="80"/>
      <c r="N197" s="221"/>
      <c r="O197" s="165"/>
      <c r="P197" s="166"/>
      <c r="Q197" s="166"/>
      <c r="R197" s="166"/>
      <c r="S197" s="166"/>
      <c r="T197" s="166"/>
      <c r="U197" s="166"/>
      <c r="V197" s="166"/>
      <c r="W197" s="167"/>
    </row>
    <row r="198" spans="1:23" ht="21">
      <c r="A198" s="62"/>
      <c r="B198" s="220"/>
      <c r="C198" s="166"/>
      <c r="D198" s="166"/>
      <c r="E198" s="166"/>
      <c r="F198" s="166"/>
      <c r="G198" s="166"/>
      <c r="H198" s="166"/>
      <c r="I198" s="166"/>
      <c r="J198" s="79"/>
      <c r="K198" s="67"/>
      <c r="L198" s="68"/>
      <c r="M198" s="80"/>
      <c r="N198" s="221"/>
      <c r="O198" s="165"/>
      <c r="P198" s="166"/>
      <c r="Q198" s="166"/>
      <c r="R198" s="166"/>
      <c r="S198" s="166"/>
      <c r="T198" s="166"/>
      <c r="U198" s="166"/>
      <c r="V198" s="166"/>
      <c r="W198" s="167"/>
    </row>
    <row r="199" spans="1:23" ht="21">
      <c r="A199" s="62"/>
      <c r="B199" s="168"/>
      <c r="C199" s="65"/>
      <c r="D199" s="65"/>
      <c r="E199" s="65"/>
      <c r="F199" s="65"/>
      <c r="G199" s="65"/>
      <c r="H199" s="65"/>
      <c r="I199" s="65"/>
      <c r="J199" s="66"/>
      <c r="K199" s="67"/>
      <c r="L199" s="68"/>
      <c r="M199" s="73"/>
      <c r="N199" s="73"/>
      <c r="O199" s="86"/>
      <c r="P199" s="87"/>
      <c r="Q199" s="87"/>
      <c r="R199" s="87"/>
      <c r="S199" s="87"/>
      <c r="T199" s="87"/>
      <c r="U199" s="87"/>
      <c r="V199" s="87"/>
      <c r="W199" s="88"/>
    </row>
    <row r="200" spans="1:23" ht="21">
      <c r="A200" s="62"/>
      <c r="B200" s="89"/>
      <c r="C200" s="90"/>
      <c r="D200" s="90"/>
      <c r="E200" s="90"/>
      <c r="F200" s="90"/>
      <c r="G200" s="90"/>
      <c r="H200" s="90"/>
      <c r="I200" s="90"/>
      <c r="J200" s="91"/>
      <c r="K200" s="92"/>
      <c r="L200" s="93"/>
      <c r="M200" s="93"/>
      <c r="N200" s="93"/>
      <c r="O200" s="94"/>
      <c r="P200" s="90"/>
      <c r="Q200" s="90"/>
      <c r="R200" s="90"/>
      <c r="S200" s="90"/>
      <c r="T200" s="90"/>
      <c r="U200" s="90"/>
      <c r="V200" s="90"/>
      <c r="W200" s="95"/>
    </row>
    <row r="201" spans="1:23" s="46" customFormat="1" ht="24">
      <c r="A201" s="42"/>
      <c r="B201" s="43"/>
      <c r="C201" s="475" t="s">
        <v>29</v>
      </c>
      <c r="D201" s="480" t="str">
        <f>'明細（システム導入）'!D176:L176</f>
        <v>住民向け公開型GIS導入</v>
      </c>
      <c r="E201" s="477"/>
      <c r="F201" s="477"/>
      <c r="G201" s="477"/>
      <c r="H201" s="477"/>
      <c r="I201" s="477"/>
      <c r="J201" s="477"/>
      <c r="K201" s="477"/>
      <c r="L201" s="477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5"/>
    </row>
    <row r="202" spans="1:23" s="52" customFormat="1" ht="24">
      <c r="A202" s="42"/>
      <c r="B202" s="47">
        <v>35</v>
      </c>
      <c r="C202" s="475"/>
      <c r="D202" s="481" t="str">
        <f>'設計内訳（システム導入）'!G40</f>
        <v>本番用公開サイト等構築</v>
      </c>
      <c r="E202" s="482"/>
      <c r="F202" s="482"/>
      <c r="G202" s="482"/>
      <c r="H202" s="482"/>
      <c r="I202" s="482"/>
      <c r="J202" s="482"/>
      <c r="K202" s="482"/>
      <c r="L202" s="482"/>
      <c r="M202" s="48"/>
      <c r="N202" s="49">
        <v>1</v>
      </c>
      <c r="O202" s="50" t="s">
        <v>177</v>
      </c>
      <c r="P202" s="50" t="s">
        <v>31</v>
      </c>
      <c r="Q202" s="50"/>
      <c r="R202" s="50"/>
      <c r="S202" s="50"/>
      <c r="T202" s="50"/>
      <c r="U202" s="50"/>
      <c r="V202" s="50"/>
      <c r="W202" s="51"/>
    </row>
    <row r="203" spans="1:23" s="53" customFormat="1" ht="5.25">
      <c r="B203" s="54"/>
      <c r="C203" s="55"/>
      <c r="D203" s="56"/>
      <c r="E203" s="57"/>
      <c r="F203" s="57"/>
      <c r="G203" s="57"/>
      <c r="H203" s="57"/>
      <c r="I203" s="57"/>
      <c r="J203" s="58"/>
      <c r="K203" s="58"/>
      <c r="M203" s="54"/>
      <c r="N203" s="58"/>
      <c r="O203" s="57"/>
      <c r="P203" s="57"/>
      <c r="Q203" s="57"/>
      <c r="R203" s="57"/>
      <c r="S203" s="57"/>
      <c r="T203" s="57"/>
      <c r="U203" s="57"/>
      <c r="V203" s="57"/>
      <c r="W203" s="58"/>
    </row>
    <row r="204" spans="1:23" ht="24">
      <c r="A204" s="59"/>
      <c r="B204" s="469" t="s">
        <v>32</v>
      </c>
      <c r="C204" s="470"/>
      <c r="D204" s="470"/>
      <c r="E204" s="470"/>
      <c r="F204" s="470"/>
      <c r="G204" s="470"/>
      <c r="H204" s="470"/>
      <c r="I204" s="470"/>
      <c r="J204" s="471"/>
      <c r="K204" s="60" t="s">
        <v>33</v>
      </c>
      <c r="L204" s="60" t="s">
        <v>0</v>
      </c>
      <c r="M204" s="61" t="s">
        <v>34</v>
      </c>
      <c r="N204" s="60" t="s">
        <v>3</v>
      </c>
      <c r="O204" s="472" t="s">
        <v>35</v>
      </c>
      <c r="P204" s="470"/>
      <c r="Q204" s="470"/>
      <c r="R204" s="470"/>
      <c r="S204" s="470"/>
      <c r="T204" s="470"/>
      <c r="U204" s="470"/>
      <c r="V204" s="470"/>
      <c r="W204" s="473"/>
    </row>
    <row r="205" spans="1:23" ht="21">
      <c r="A205" s="62"/>
      <c r="B205" s="169"/>
      <c r="C205" s="212" t="s">
        <v>102</v>
      </c>
      <c r="D205" s="212"/>
      <c r="E205" s="212"/>
      <c r="F205" s="212"/>
      <c r="G205" s="212"/>
      <c r="H205" s="212"/>
      <c r="I205" s="212"/>
      <c r="J205" s="213"/>
      <c r="K205" s="100"/>
      <c r="L205" s="214"/>
      <c r="M205" s="215"/>
      <c r="N205" s="215"/>
      <c r="O205" s="216"/>
      <c r="P205" s="217"/>
      <c r="Q205" s="217"/>
      <c r="R205" s="217"/>
      <c r="S205" s="217"/>
      <c r="T205" s="217"/>
      <c r="U205" s="217"/>
      <c r="V205" s="217"/>
      <c r="W205" s="218"/>
    </row>
    <row r="206" spans="1:23" ht="21">
      <c r="A206" s="62"/>
      <c r="B206" s="168"/>
      <c r="C206" s="65"/>
      <c r="D206" s="219" t="s">
        <v>103</v>
      </c>
      <c r="E206" s="65"/>
      <c r="F206" s="65"/>
      <c r="G206" s="65"/>
      <c r="H206" s="65"/>
      <c r="I206" s="65"/>
      <c r="J206" s="66"/>
      <c r="K206" s="331"/>
      <c r="L206" s="68" t="s">
        <v>38</v>
      </c>
      <c r="M206" s="332"/>
      <c r="N206" s="69">
        <f>INT(K206*M206)</f>
        <v>0</v>
      </c>
      <c r="O206" s="70"/>
      <c r="P206" s="71"/>
      <c r="Q206" s="71"/>
      <c r="R206" s="71"/>
      <c r="S206" s="71"/>
      <c r="T206" s="71"/>
      <c r="U206" s="71"/>
      <c r="V206" s="71"/>
      <c r="W206" s="72"/>
    </row>
    <row r="207" spans="1:23" ht="21">
      <c r="A207" s="62"/>
      <c r="B207" s="168"/>
      <c r="C207" s="65"/>
      <c r="D207" s="219" t="s">
        <v>104</v>
      </c>
      <c r="E207" s="65"/>
      <c r="F207" s="65"/>
      <c r="G207" s="65"/>
      <c r="H207" s="65"/>
      <c r="I207" s="65"/>
      <c r="J207" s="66"/>
      <c r="K207" s="331"/>
      <c r="L207" s="68" t="s">
        <v>38</v>
      </c>
      <c r="M207" s="332"/>
      <c r="N207" s="69">
        <f>INT(K207*M207)</f>
        <v>0</v>
      </c>
      <c r="O207" s="70"/>
      <c r="P207" s="71"/>
      <c r="Q207" s="71"/>
      <c r="R207" s="71"/>
      <c r="S207" s="71"/>
      <c r="T207" s="71"/>
      <c r="U207" s="71"/>
      <c r="V207" s="71"/>
      <c r="W207" s="72"/>
    </row>
    <row r="208" spans="1:23" ht="21">
      <c r="A208" s="62"/>
      <c r="B208" s="168"/>
      <c r="C208" s="65"/>
      <c r="D208" s="219" t="s">
        <v>105</v>
      </c>
      <c r="E208" s="65"/>
      <c r="F208" s="65"/>
      <c r="G208" s="65"/>
      <c r="H208" s="65"/>
      <c r="I208" s="65"/>
      <c r="J208" s="66"/>
      <c r="K208" s="331"/>
      <c r="L208" s="68" t="s">
        <v>38</v>
      </c>
      <c r="M208" s="332"/>
      <c r="N208" s="69">
        <f>INT(K208*M208)</f>
        <v>0</v>
      </c>
      <c r="O208" s="70"/>
      <c r="P208" s="71"/>
      <c r="Q208" s="71"/>
      <c r="R208" s="71"/>
      <c r="S208" s="71"/>
      <c r="T208" s="71"/>
      <c r="U208" s="71"/>
      <c r="V208" s="71"/>
      <c r="W208" s="72"/>
    </row>
    <row r="209" spans="1:23" ht="21">
      <c r="A209" s="62"/>
      <c r="B209" s="168"/>
      <c r="C209" s="65"/>
      <c r="D209" s="219" t="s">
        <v>106</v>
      </c>
      <c r="E209" s="65"/>
      <c r="F209" s="65"/>
      <c r="G209" s="65"/>
      <c r="H209" s="65"/>
      <c r="I209" s="65"/>
      <c r="J209" s="66"/>
      <c r="K209" s="331"/>
      <c r="L209" s="68" t="s">
        <v>38</v>
      </c>
      <c r="M209" s="332"/>
      <c r="N209" s="69">
        <f>INT(K209*M209)</f>
        <v>0</v>
      </c>
      <c r="O209" s="70"/>
      <c r="P209" s="71"/>
      <c r="Q209" s="71"/>
      <c r="R209" s="71"/>
      <c r="S209" s="71"/>
      <c r="T209" s="71"/>
      <c r="U209" s="71"/>
      <c r="V209" s="71"/>
      <c r="W209" s="72"/>
    </row>
    <row r="210" spans="1:23" ht="21">
      <c r="A210" s="62"/>
      <c r="B210" s="168"/>
      <c r="C210" s="65"/>
      <c r="D210" s="219" t="s">
        <v>107</v>
      </c>
      <c r="E210" s="65"/>
      <c r="F210" s="65"/>
      <c r="G210" s="65"/>
      <c r="H210" s="65"/>
      <c r="I210" s="65"/>
      <c r="J210" s="66"/>
      <c r="K210" s="331"/>
      <c r="L210" s="68" t="s">
        <v>38</v>
      </c>
      <c r="M210" s="332"/>
      <c r="N210" s="69">
        <f>INT(K210*M210)</f>
        <v>0</v>
      </c>
      <c r="O210" s="70"/>
      <c r="P210" s="71"/>
      <c r="Q210" s="71"/>
      <c r="R210" s="71"/>
      <c r="S210" s="71"/>
      <c r="T210" s="71"/>
      <c r="U210" s="71"/>
      <c r="V210" s="71"/>
      <c r="W210" s="72"/>
    </row>
    <row r="211" spans="1:23" ht="21">
      <c r="A211" s="62"/>
      <c r="B211" s="168"/>
      <c r="C211" s="65" t="s">
        <v>108</v>
      </c>
      <c r="D211" s="65"/>
      <c r="E211" s="65"/>
      <c r="F211" s="65"/>
      <c r="G211" s="65"/>
      <c r="H211" s="65"/>
      <c r="I211" s="65"/>
      <c r="J211" s="66"/>
      <c r="K211" s="67"/>
      <c r="L211" s="68"/>
      <c r="M211" s="73"/>
      <c r="N211" s="73"/>
      <c r="O211" s="70"/>
      <c r="P211" s="71"/>
      <c r="Q211" s="71"/>
      <c r="R211" s="71"/>
      <c r="S211" s="71"/>
      <c r="T211" s="71"/>
      <c r="U211" s="71"/>
      <c r="V211" s="71"/>
      <c r="W211" s="72"/>
    </row>
    <row r="212" spans="1:23" ht="21">
      <c r="A212" s="62"/>
      <c r="B212" s="168"/>
      <c r="C212" s="65"/>
      <c r="D212" s="219" t="s">
        <v>103</v>
      </c>
      <c r="E212" s="65"/>
      <c r="F212" s="65"/>
      <c r="G212" s="65"/>
      <c r="H212" s="65"/>
      <c r="I212" s="65"/>
      <c r="J212" s="66"/>
      <c r="K212" s="331"/>
      <c r="L212" s="68" t="s">
        <v>38</v>
      </c>
      <c r="M212" s="332"/>
      <c r="N212" s="73">
        <f>INT(K212*M212)</f>
        <v>0</v>
      </c>
      <c r="O212" s="70"/>
      <c r="P212" s="71"/>
      <c r="Q212" s="71"/>
      <c r="R212" s="71"/>
      <c r="S212" s="71"/>
      <c r="T212" s="71"/>
      <c r="U212" s="71"/>
      <c r="V212" s="71"/>
      <c r="W212" s="72"/>
    </row>
    <row r="213" spans="1:23" ht="21">
      <c r="A213" s="62"/>
      <c r="B213" s="168"/>
      <c r="C213" s="65"/>
      <c r="D213" s="219" t="s">
        <v>104</v>
      </c>
      <c r="E213" s="65"/>
      <c r="F213" s="65"/>
      <c r="G213" s="65"/>
      <c r="H213" s="65"/>
      <c r="I213" s="65"/>
      <c r="J213" s="66"/>
      <c r="K213" s="331"/>
      <c r="L213" s="68" t="s">
        <v>38</v>
      </c>
      <c r="M213" s="332"/>
      <c r="N213" s="73">
        <f>INT(K213*M213)</f>
        <v>0</v>
      </c>
      <c r="O213" s="70"/>
      <c r="P213" s="71"/>
      <c r="Q213" s="71"/>
      <c r="R213" s="71"/>
      <c r="S213" s="71"/>
      <c r="T213" s="71"/>
      <c r="U213" s="71"/>
      <c r="V213" s="71"/>
      <c r="W213" s="72"/>
    </row>
    <row r="214" spans="1:23" ht="21">
      <c r="A214" s="62"/>
      <c r="B214" s="168"/>
      <c r="C214" s="65"/>
      <c r="D214" s="219" t="s">
        <v>105</v>
      </c>
      <c r="E214" s="65"/>
      <c r="F214" s="65"/>
      <c r="G214" s="65"/>
      <c r="H214" s="65"/>
      <c r="I214" s="65"/>
      <c r="J214" s="66"/>
      <c r="K214" s="331"/>
      <c r="L214" s="68" t="s">
        <v>38</v>
      </c>
      <c r="M214" s="332"/>
      <c r="N214" s="73">
        <f>INT(K214*M214)</f>
        <v>0</v>
      </c>
      <c r="O214" s="70"/>
      <c r="P214" s="71"/>
      <c r="Q214" s="71"/>
      <c r="R214" s="71"/>
      <c r="S214" s="71"/>
      <c r="T214" s="71"/>
      <c r="U214" s="71"/>
      <c r="V214" s="71"/>
      <c r="W214" s="72"/>
    </row>
    <row r="215" spans="1:23" ht="21">
      <c r="A215" s="62"/>
      <c r="B215" s="168"/>
      <c r="C215" s="65"/>
      <c r="D215" s="219" t="s">
        <v>106</v>
      </c>
      <c r="E215" s="65"/>
      <c r="F215" s="65"/>
      <c r="G215" s="65"/>
      <c r="H215" s="65"/>
      <c r="I215" s="65"/>
      <c r="J215" s="66"/>
      <c r="K215" s="331"/>
      <c r="L215" s="68" t="s">
        <v>38</v>
      </c>
      <c r="M215" s="332"/>
      <c r="N215" s="73">
        <f>INT(K215*M215)</f>
        <v>0</v>
      </c>
      <c r="O215" s="70"/>
      <c r="P215" s="71"/>
      <c r="Q215" s="71"/>
      <c r="R215" s="71"/>
      <c r="S215" s="71"/>
      <c r="T215" s="71"/>
      <c r="U215" s="71"/>
      <c r="V215" s="71"/>
      <c r="W215" s="72"/>
    </row>
    <row r="216" spans="1:23" ht="21">
      <c r="A216" s="62"/>
      <c r="B216" s="168"/>
      <c r="C216" s="65"/>
      <c r="D216" s="219" t="s">
        <v>107</v>
      </c>
      <c r="E216" s="65"/>
      <c r="F216" s="65"/>
      <c r="G216" s="65"/>
      <c r="H216" s="65"/>
      <c r="I216" s="65"/>
      <c r="J216" s="66"/>
      <c r="K216" s="331"/>
      <c r="L216" s="68" t="s">
        <v>38</v>
      </c>
      <c r="M216" s="332"/>
      <c r="N216" s="73">
        <f>INT(K216*M216)</f>
        <v>0</v>
      </c>
      <c r="O216" s="70"/>
      <c r="P216" s="71"/>
      <c r="Q216" s="71"/>
      <c r="R216" s="71"/>
      <c r="S216" s="71"/>
      <c r="T216" s="71"/>
      <c r="U216" s="71"/>
      <c r="V216" s="71"/>
      <c r="W216" s="72"/>
    </row>
    <row r="217" spans="1:23" ht="21">
      <c r="A217" s="62"/>
      <c r="B217" s="75" t="s">
        <v>109</v>
      </c>
      <c r="C217" s="65"/>
      <c r="D217" s="65"/>
      <c r="E217" s="65"/>
      <c r="F217" s="65"/>
      <c r="G217" s="65"/>
      <c r="H217" s="65"/>
      <c r="I217" s="65"/>
      <c r="J217" s="66"/>
      <c r="K217" s="67"/>
      <c r="L217" s="68"/>
      <c r="M217" s="73"/>
      <c r="N217" s="73">
        <f>SUM(N206:N216)</f>
        <v>0</v>
      </c>
      <c r="O217" s="465" t="str">
        <f>N202&amp;O202&amp;P202</f>
        <v>1式当たり</v>
      </c>
      <c r="P217" s="466"/>
      <c r="Q217" s="466"/>
      <c r="R217" s="466"/>
      <c r="S217" s="466"/>
      <c r="T217" s="466"/>
      <c r="U217" s="466"/>
      <c r="V217" s="466"/>
      <c r="W217" s="467"/>
    </row>
    <row r="218" spans="1:23" ht="21">
      <c r="A218" s="62"/>
      <c r="B218" s="77"/>
      <c r="C218" s="166"/>
      <c r="D218" s="166"/>
      <c r="E218" s="166"/>
      <c r="F218" s="166"/>
      <c r="G218" s="166"/>
      <c r="H218" s="166"/>
      <c r="I218" s="166"/>
      <c r="J218" s="79"/>
      <c r="K218" s="67"/>
      <c r="L218" s="80"/>
      <c r="M218" s="80"/>
      <c r="N218" s="80"/>
      <c r="O218" s="81"/>
      <c r="P218" s="82"/>
      <c r="Q218" s="82"/>
      <c r="R218" s="82"/>
      <c r="S218" s="82"/>
      <c r="T218" s="82"/>
      <c r="U218" s="82"/>
      <c r="V218" s="82"/>
      <c r="W218" s="83"/>
    </row>
    <row r="219" spans="1:23" ht="21">
      <c r="A219" s="62"/>
      <c r="B219" s="220" t="s">
        <v>110</v>
      </c>
      <c r="C219" s="166"/>
      <c r="D219" s="166"/>
      <c r="E219" s="166"/>
      <c r="F219" s="166"/>
      <c r="G219" s="166"/>
      <c r="H219" s="166"/>
      <c r="I219" s="166"/>
      <c r="J219" s="79"/>
      <c r="K219" s="67">
        <v>1</v>
      </c>
      <c r="L219" s="68" t="str">
        <f>O202</f>
        <v>式</v>
      </c>
      <c r="M219" s="80"/>
      <c r="N219" s="221">
        <f>ROUNDDOWN(N217/N202,0)</f>
        <v>0</v>
      </c>
      <c r="O219" s="165"/>
      <c r="P219" s="166"/>
      <c r="Q219" s="166"/>
      <c r="R219" s="166"/>
      <c r="S219" s="166"/>
      <c r="T219" s="166"/>
      <c r="U219" s="166"/>
      <c r="V219" s="166"/>
      <c r="W219" s="167"/>
    </row>
    <row r="220" spans="1:23" ht="21">
      <c r="A220" s="62"/>
      <c r="B220" s="220"/>
      <c r="C220" s="166"/>
      <c r="D220" s="166"/>
      <c r="E220" s="166"/>
      <c r="F220" s="166"/>
      <c r="G220" s="166"/>
      <c r="H220" s="166"/>
      <c r="I220" s="166"/>
      <c r="J220" s="79"/>
      <c r="K220" s="67"/>
      <c r="L220" s="68"/>
      <c r="M220" s="80"/>
      <c r="N220" s="221"/>
      <c r="O220" s="165"/>
      <c r="P220" s="166"/>
      <c r="Q220" s="166"/>
      <c r="R220" s="166"/>
      <c r="S220" s="166"/>
      <c r="T220" s="166"/>
      <c r="U220" s="166"/>
      <c r="V220" s="166"/>
      <c r="W220" s="167"/>
    </row>
    <row r="221" spans="1:23" ht="21">
      <c r="A221" s="62"/>
      <c r="B221" s="220"/>
      <c r="C221" s="166"/>
      <c r="D221" s="166"/>
      <c r="E221" s="166"/>
      <c r="F221" s="166"/>
      <c r="G221" s="166"/>
      <c r="H221" s="166"/>
      <c r="I221" s="166"/>
      <c r="J221" s="79"/>
      <c r="K221" s="67"/>
      <c r="L221" s="68"/>
      <c r="M221" s="80"/>
      <c r="N221" s="221"/>
      <c r="O221" s="165"/>
      <c r="P221" s="166"/>
      <c r="Q221" s="166"/>
      <c r="R221" s="166"/>
      <c r="S221" s="166"/>
      <c r="T221" s="166"/>
      <c r="U221" s="166"/>
      <c r="V221" s="166"/>
      <c r="W221" s="167"/>
    </row>
    <row r="222" spans="1:23" ht="21">
      <c r="A222" s="62"/>
      <c r="B222" s="220"/>
      <c r="C222" s="166"/>
      <c r="D222" s="166"/>
      <c r="E222" s="166"/>
      <c r="F222" s="166"/>
      <c r="G222" s="166"/>
      <c r="H222" s="166"/>
      <c r="I222" s="166"/>
      <c r="J222" s="79"/>
      <c r="K222" s="67"/>
      <c r="L222" s="68"/>
      <c r="M222" s="80"/>
      <c r="N222" s="221"/>
      <c r="O222" s="165"/>
      <c r="P222" s="166"/>
      <c r="Q222" s="166"/>
      <c r="R222" s="166"/>
      <c r="S222" s="166"/>
      <c r="T222" s="166"/>
      <c r="U222" s="166"/>
      <c r="V222" s="166"/>
      <c r="W222" s="167"/>
    </row>
    <row r="223" spans="1:23" ht="21">
      <c r="A223" s="62"/>
      <c r="B223" s="220"/>
      <c r="C223" s="166"/>
      <c r="D223" s="166"/>
      <c r="E223" s="166"/>
      <c r="F223" s="166"/>
      <c r="G223" s="166"/>
      <c r="H223" s="166"/>
      <c r="I223" s="166"/>
      <c r="J223" s="79"/>
      <c r="K223" s="67"/>
      <c r="L223" s="68"/>
      <c r="M223" s="80"/>
      <c r="N223" s="221"/>
      <c r="O223" s="165"/>
      <c r="P223" s="166"/>
      <c r="Q223" s="166"/>
      <c r="R223" s="166"/>
      <c r="S223" s="166"/>
      <c r="T223" s="166"/>
      <c r="U223" s="166"/>
      <c r="V223" s="166"/>
      <c r="W223" s="167"/>
    </row>
    <row r="224" spans="1:23" ht="21">
      <c r="A224" s="62"/>
      <c r="B224" s="168"/>
      <c r="C224" s="65"/>
      <c r="D224" s="65"/>
      <c r="E224" s="65"/>
      <c r="F224" s="65"/>
      <c r="G224" s="65"/>
      <c r="H224" s="65"/>
      <c r="I224" s="65"/>
      <c r="J224" s="66"/>
      <c r="K224" s="67"/>
      <c r="L224" s="68"/>
      <c r="M224" s="73"/>
      <c r="N224" s="73"/>
      <c r="O224" s="86"/>
      <c r="P224" s="87"/>
      <c r="Q224" s="87"/>
      <c r="R224" s="87"/>
      <c r="S224" s="87"/>
      <c r="T224" s="87"/>
      <c r="U224" s="87"/>
      <c r="V224" s="87"/>
      <c r="W224" s="88"/>
    </row>
    <row r="225" spans="1:23" ht="21">
      <c r="A225" s="62"/>
      <c r="B225" s="89"/>
      <c r="C225" s="90"/>
      <c r="D225" s="90"/>
      <c r="E225" s="90"/>
      <c r="F225" s="90"/>
      <c r="G225" s="90"/>
      <c r="H225" s="90"/>
      <c r="I225" s="90"/>
      <c r="J225" s="91"/>
      <c r="K225" s="92"/>
      <c r="L225" s="93"/>
      <c r="M225" s="93"/>
      <c r="N225" s="93"/>
      <c r="O225" s="94"/>
      <c r="P225" s="90"/>
      <c r="Q225" s="90"/>
      <c r="R225" s="90"/>
      <c r="S225" s="90"/>
      <c r="T225" s="90"/>
      <c r="U225" s="90"/>
      <c r="V225" s="90"/>
      <c r="W225" s="95"/>
    </row>
    <row r="226" spans="1:23" s="46" customFormat="1" ht="24">
      <c r="A226" s="42"/>
      <c r="B226" s="43"/>
      <c r="C226" s="475" t="s">
        <v>29</v>
      </c>
      <c r="D226" s="480" t="str">
        <f>'設計内訳（システム導入）'!E42</f>
        <v>現地調査システム導入</v>
      </c>
      <c r="E226" s="477"/>
      <c r="F226" s="477"/>
      <c r="G226" s="477"/>
      <c r="H226" s="477"/>
      <c r="I226" s="477"/>
      <c r="J226" s="477"/>
      <c r="K226" s="477"/>
      <c r="L226" s="477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5"/>
    </row>
    <row r="227" spans="1:23" s="52" customFormat="1" ht="24">
      <c r="A227" s="42"/>
      <c r="B227" s="47">
        <v>36</v>
      </c>
      <c r="C227" s="475"/>
      <c r="D227" s="481" t="str">
        <f>'設計内訳（システム導入）'!G46</f>
        <v>初期設定</v>
      </c>
      <c r="E227" s="482"/>
      <c r="F227" s="482"/>
      <c r="G227" s="482"/>
      <c r="H227" s="482"/>
      <c r="I227" s="482"/>
      <c r="J227" s="482"/>
      <c r="K227" s="482"/>
      <c r="L227" s="482"/>
      <c r="M227" s="48"/>
      <c r="N227" s="49">
        <v>1</v>
      </c>
      <c r="O227" s="50" t="s">
        <v>177</v>
      </c>
      <c r="P227" s="50" t="s">
        <v>31</v>
      </c>
      <c r="Q227" s="50"/>
      <c r="R227" s="50"/>
      <c r="S227" s="50"/>
      <c r="T227" s="50"/>
      <c r="U227" s="50"/>
      <c r="V227" s="50"/>
      <c r="W227" s="51"/>
    </row>
    <row r="228" spans="1:23" s="53" customFormat="1" ht="5.25">
      <c r="B228" s="54"/>
      <c r="C228" s="55"/>
      <c r="D228" s="56"/>
      <c r="E228" s="57"/>
      <c r="F228" s="57"/>
      <c r="G228" s="57"/>
      <c r="H228" s="57"/>
      <c r="I228" s="57"/>
      <c r="J228" s="58"/>
      <c r="K228" s="58"/>
      <c r="M228" s="54"/>
      <c r="N228" s="58"/>
      <c r="O228" s="57"/>
      <c r="P228" s="57"/>
      <c r="Q228" s="57"/>
      <c r="R228" s="57"/>
      <c r="S228" s="57"/>
      <c r="T228" s="57"/>
      <c r="U228" s="57"/>
      <c r="V228" s="57"/>
      <c r="W228" s="58"/>
    </row>
    <row r="229" spans="1:23" ht="24">
      <c r="A229" s="59"/>
      <c r="B229" s="469" t="s">
        <v>32</v>
      </c>
      <c r="C229" s="470"/>
      <c r="D229" s="470"/>
      <c r="E229" s="470"/>
      <c r="F229" s="470"/>
      <c r="G229" s="470"/>
      <c r="H229" s="470"/>
      <c r="I229" s="470"/>
      <c r="J229" s="471"/>
      <c r="K229" s="60" t="s">
        <v>33</v>
      </c>
      <c r="L229" s="60" t="s">
        <v>0</v>
      </c>
      <c r="M229" s="61" t="s">
        <v>34</v>
      </c>
      <c r="N229" s="60" t="s">
        <v>3</v>
      </c>
      <c r="O229" s="472" t="s">
        <v>35</v>
      </c>
      <c r="P229" s="470"/>
      <c r="Q229" s="470"/>
      <c r="R229" s="470"/>
      <c r="S229" s="470"/>
      <c r="T229" s="470"/>
      <c r="U229" s="470"/>
      <c r="V229" s="470"/>
      <c r="W229" s="473"/>
    </row>
    <row r="230" spans="1:23" ht="21">
      <c r="A230" s="62"/>
      <c r="B230" s="169"/>
      <c r="C230" s="212" t="s">
        <v>102</v>
      </c>
      <c r="D230" s="212"/>
      <c r="E230" s="212"/>
      <c r="F230" s="212"/>
      <c r="G230" s="212"/>
      <c r="H230" s="212"/>
      <c r="I230" s="212"/>
      <c r="J230" s="213"/>
      <c r="K230" s="100"/>
      <c r="L230" s="214"/>
      <c r="M230" s="215"/>
      <c r="N230" s="215"/>
      <c r="O230" s="216"/>
      <c r="P230" s="217"/>
      <c r="Q230" s="217"/>
      <c r="R230" s="217"/>
      <c r="S230" s="217"/>
      <c r="T230" s="217"/>
      <c r="U230" s="217"/>
      <c r="V230" s="217"/>
      <c r="W230" s="218"/>
    </row>
    <row r="231" spans="1:23" ht="21">
      <c r="A231" s="62"/>
      <c r="B231" s="168"/>
      <c r="C231" s="65"/>
      <c r="D231" s="219" t="s">
        <v>103</v>
      </c>
      <c r="E231" s="65"/>
      <c r="F231" s="65"/>
      <c r="G231" s="65"/>
      <c r="H231" s="65"/>
      <c r="I231" s="65"/>
      <c r="J231" s="66"/>
      <c r="K231" s="331"/>
      <c r="L231" s="68" t="s">
        <v>38</v>
      </c>
      <c r="M231" s="332"/>
      <c r="N231" s="69">
        <f>INT(K231*M231)</f>
        <v>0</v>
      </c>
      <c r="O231" s="70"/>
      <c r="P231" s="71"/>
      <c r="Q231" s="71"/>
      <c r="R231" s="71"/>
      <c r="S231" s="71"/>
      <c r="T231" s="71"/>
      <c r="U231" s="71"/>
      <c r="V231" s="71"/>
      <c r="W231" s="72"/>
    </row>
    <row r="232" spans="1:23" ht="21">
      <c r="A232" s="62"/>
      <c r="B232" s="168"/>
      <c r="C232" s="65"/>
      <c r="D232" s="219" t="s">
        <v>104</v>
      </c>
      <c r="E232" s="65"/>
      <c r="F232" s="65"/>
      <c r="G232" s="65"/>
      <c r="H232" s="65"/>
      <c r="I232" s="65"/>
      <c r="J232" s="66"/>
      <c r="K232" s="331"/>
      <c r="L232" s="68" t="s">
        <v>38</v>
      </c>
      <c r="M232" s="332"/>
      <c r="N232" s="69">
        <f>INT(K232*M232)</f>
        <v>0</v>
      </c>
      <c r="O232" s="70"/>
      <c r="P232" s="71"/>
      <c r="Q232" s="71"/>
      <c r="R232" s="71"/>
      <c r="S232" s="71"/>
      <c r="T232" s="71"/>
      <c r="U232" s="71"/>
      <c r="V232" s="71"/>
      <c r="W232" s="72"/>
    </row>
    <row r="233" spans="1:23" ht="21">
      <c r="A233" s="62"/>
      <c r="B233" s="168"/>
      <c r="C233" s="65"/>
      <c r="D233" s="219" t="s">
        <v>105</v>
      </c>
      <c r="E233" s="65"/>
      <c r="F233" s="65"/>
      <c r="G233" s="65"/>
      <c r="H233" s="65"/>
      <c r="I233" s="65"/>
      <c r="J233" s="66"/>
      <c r="K233" s="331"/>
      <c r="L233" s="68" t="s">
        <v>38</v>
      </c>
      <c r="M233" s="332"/>
      <c r="N233" s="69">
        <f>INT(K233*M233)</f>
        <v>0</v>
      </c>
      <c r="O233" s="70"/>
      <c r="P233" s="71"/>
      <c r="Q233" s="71"/>
      <c r="R233" s="71"/>
      <c r="S233" s="71"/>
      <c r="T233" s="71"/>
      <c r="U233" s="71"/>
      <c r="V233" s="71"/>
      <c r="W233" s="72"/>
    </row>
    <row r="234" spans="1:23" ht="21">
      <c r="A234" s="62"/>
      <c r="B234" s="168"/>
      <c r="C234" s="65"/>
      <c r="D234" s="219" t="s">
        <v>106</v>
      </c>
      <c r="E234" s="65"/>
      <c r="F234" s="65"/>
      <c r="G234" s="65"/>
      <c r="H234" s="65"/>
      <c r="I234" s="65"/>
      <c r="J234" s="66"/>
      <c r="K234" s="331"/>
      <c r="L234" s="68" t="s">
        <v>38</v>
      </c>
      <c r="M234" s="332"/>
      <c r="N234" s="69">
        <f>INT(K234*M234)</f>
        <v>0</v>
      </c>
      <c r="O234" s="70"/>
      <c r="P234" s="71"/>
      <c r="Q234" s="71"/>
      <c r="R234" s="71"/>
      <c r="S234" s="71"/>
      <c r="T234" s="71"/>
      <c r="U234" s="71"/>
      <c r="V234" s="71"/>
      <c r="W234" s="72"/>
    </row>
    <row r="235" spans="1:23" ht="21">
      <c r="A235" s="62"/>
      <c r="B235" s="168"/>
      <c r="C235" s="65"/>
      <c r="D235" s="219" t="s">
        <v>107</v>
      </c>
      <c r="E235" s="65"/>
      <c r="F235" s="65"/>
      <c r="G235" s="65"/>
      <c r="H235" s="65"/>
      <c r="I235" s="65"/>
      <c r="J235" s="66"/>
      <c r="K235" s="331"/>
      <c r="L235" s="68" t="s">
        <v>38</v>
      </c>
      <c r="M235" s="332"/>
      <c r="N235" s="69">
        <f>INT(K235*M235)</f>
        <v>0</v>
      </c>
      <c r="O235" s="70"/>
      <c r="P235" s="71"/>
      <c r="Q235" s="71"/>
      <c r="R235" s="71"/>
      <c r="S235" s="71"/>
      <c r="T235" s="71"/>
      <c r="U235" s="71"/>
      <c r="V235" s="71"/>
      <c r="W235" s="72"/>
    </row>
    <row r="236" spans="1:23" ht="21">
      <c r="A236" s="62"/>
      <c r="B236" s="168"/>
      <c r="C236" s="65" t="s">
        <v>108</v>
      </c>
      <c r="D236" s="65"/>
      <c r="E236" s="65"/>
      <c r="F236" s="65"/>
      <c r="G236" s="65"/>
      <c r="H236" s="65"/>
      <c r="I236" s="65"/>
      <c r="J236" s="66"/>
      <c r="K236" s="67"/>
      <c r="L236" s="68"/>
      <c r="M236" s="73"/>
      <c r="N236" s="73"/>
      <c r="O236" s="70"/>
      <c r="P236" s="71"/>
      <c r="Q236" s="71"/>
      <c r="R236" s="71"/>
      <c r="S236" s="71"/>
      <c r="T236" s="71"/>
      <c r="U236" s="71"/>
      <c r="V236" s="71"/>
      <c r="W236" s="72"/>
    </row>
    <row r="237" spans="1:23" ht="21">
      <c r="A237" s="62"/>
      <c r="B237" s="168"/>
      <c r="C237" s="65"/>
      <c r="D237" s="219" t="s">
        <v>103</v>
      </c>
      <c r="E237" s="65"/>
      <c r="F237" s="65"/>
      <c r="G237" s="65"/>
      <c r="H237" s="65"/>
      <c r="I237" s="65"/>
      <c r="J237" s="66"/>
      <c r="K237" s="331"/>
      <c r="L237" s="68" t="s">
        <v>38</v>
      </c>
      <c r="M237" s="332"/>
      <c r="N237" s="73">
        <f>INT(K237*M237)</f>
        <v>0</v>
      </c>
      <c r="O237" s="70"/>
      <c r="P237" s="71"/>
      <c r="Q237" s="71"/>
      <c r="R237" s="71"/>
      <c r="S237" s="71"/>
      <c r="T237" s="71"/>
      <c r="U237" s="71"/>
      <c r="V237" s="71"/>
      <c r="W237" s="72"/>
    </row>
    <row r="238" spans="1:23" ht="21">
      <c r="A238" s="62"/>
      <c r="B238" s="168"/>
      <c r="C238" s="65"/>
      <c r="D238" s="219" t="s">
        <v>104</v>
      </c>
      <c r="E238" s="65"/>
      <c r="F238" s="65"/>
      <c r="G238" s="65"/>
      <c r="H238" s="65"/>
      <c r="I238" s="65"/>
      <c r="J238" s="66"/>
      <c r="K238" s="331"/>
      <c r="L238" s="68" t="s">
        <v>38</v>
      </c>
      <c r="M238" s="332"/>
      <c r="N238" s="73">
        <f>INT(K238*M238)</f>
        <v>0</v>
      </c>
      <c r="O238" s="70"/>
      <c r="P238" s="71"/>
      <c r="Q238" s="71"/>
      <c r="R238" s="71"/>
      <c r="S238" s="71"/>
      <c r="T238" s="71"/>
      <c r="U238" s="71"/>
      <c r="V238" s="71"/>
      <c r="W238" s="72"/>
    </row>
    <row r="239" spans="1:23" ht="21">
      <c r="A239" s="62"/>
      <c r="B239" s="168"/>
      <c r="C239" s="65"/>
      <c r="D239" s="219" t="s">
        <v>105</v>
      </c>
      <c r="E239" s="65"/>
      <c r="F239" s="65"/>
      <c r="G239" s="65"/>
      <c r="H239" s="65"/>
      <c r="I239" s="65"/>
      <c r="J239" s="66"/>
      <c r="K239" s="331"/>
      <c r="L239" s="68" t="s">
        <v>38</v>
      </c>
      <c r="M239" s="332"/>
      <c r="N239" s="73">
        <f>INT(K239*M239)</f>
        <v>0</v>
      </c>
      <c r="O239" s="70"/>
      <c r="P239" s="71"/>
      <c r="Q239" s="71"/>
      <c r="R239" s="71"/>
      <c r="S239" s="71"/>
      <c r="T239" s="71"/>
      <c r="U239" s="71"/>
      <c r="V239" s="71"/>
      <c r="W239" s="72"/>
    </row>
    <row r="240" spans="1:23" ht="21">
      <c r="A240" s="62"/>
      <c r="B240" s="168"/>
      <c r="C240" s="65"/>
      <c r="D240" s="219" t="s">
        <v>106</v>
      </c>
      <c r="E240" s="65"/>
      <c r="F240" s="65"/>
      <c r="G240" s="65"/>
      <c r="H240" s="65"/>
      <c r="I240" s="65"/>
      <c r="J240" s="66"/>
      <c r="K240" s="331"/>
      <c r="L240" s="68" t="s">
        <v>38</v>
      </c>
      <c r="M240" s="332"/>
      <c r="N240" s="73">
        <f>INT(K240*M240)</f>
        <v>0</v>
      </c>
      <c r="O240" s="70"/>
      <c r="P240" s="71"/>
      <c r="Q240" s="71"/>
      <c r="R240" s="71"/>
      <c r="S240" s="71"/>
      <c r="T240" s="71"/>
      <c r="U240" s="71"/>
      <c r="V240" s="71"/>
      <c r="W240" s="72"/>
    </row>
    <row r="241" spans="1:23" ht="21">
      <c r="A241" s="62"/>
      <c r="B241" s="168"/>
      <c r="C241" s="65"/>
      <c r="D241" s="219" t="s">
        <v>107</v>
      </c>
      <c r="E241" s="65"/>
      <c r="F241" s="65"/>
      <c r="G241" s="65"/>
      <c r="H241" s="65"/>
      <c r="I241" s="65"/>
      <c r="J241" s="66"/>
      <c r="K241" s="331"/>
      <c r="L241" s="68" t="s">
        <v>38</v>
      </c>
      <c r="M241" s="332"/>
      <c r="N241" s="73">
        <f>INT(K241*M241)</f>
        <v>0</v>
      </c>
      <c r="O241" s="70"/>
      <c r="P241" s="71"/>
      <c r="Q241" s="71"/>
      <c r="R241" s="71"/>
      <c r="S241" s="71"/>
      <c r="T241" s="71"/>
      <c r="U241" s="71"/>
      <c r="V241" s="71"/>
      <c r="W241" s="72"/>
    </row>
    <row r="242" spans="1:23" ht="21">
      <c r="A242" s="62"/>
      <c r="B242" s="75" t="s">
        <v>109</v>
      </c>
      <c r="C242" s="65"/>
      <c r="D242" s="65"/>
      <c r="E242" s="65"/>
      <c r="F242" s="65"/>
      <c r="G242" s="65"/>
      <c r="H242" s="65"/>
      <c r="I242" s="65"/>
      <c r="J242" s="66"/>
      <c r="K242" s="67"/>
      <c r="L242" s="68"/>
      <c r="M242" s="73"/>
      <c r="N242" s="73">
        <f>SUM(N231:N241)</f>
        <v>0</v>
      </c>
      <c r="O242" s="465" t="str">
        <f>N227&amp;O227&amp;P227</f>
        <v>1式当たり</v>
      </c>
      <c r="P242" s="466"/>
      <c r="Q242" s="466"/>
      <c r="R242" s="466"/>
      <c r="S242" s="466"/>
      <c r="T242" s="466"/>
      <c r="U242" s="466"/>
      <c r="V242" s="466"/>
      <c r="W242" s="467"/>
    </row>
    <row r="243" spans="1:23" ht="21">
      <c r="A243" s="62"/>
      <c r="B243" s="77"/>
      <c r="C243" s="166"/>
      <c r="D243" s="166"/>
      <c r="E243" s="166"/>
      <c r="F243" s="166"/>
      <c r="G243" s="166"/>
      <c r="H243" s="166"/>
      <c r="I243" s="166"/>
      <c r="J243" s="79"/>
      <c r="K243" s="67"/>
      <c r="L243" s="80"/>
      <c r="M243" s="80"/>
      <c r="N243" s="80"/>
      <c r="O243" s="81"/>
      <c r="P243" s="82"/>
      <c r="Q243" s="82"/>
      <c r="R243" s="82"/>
      <c r="S243" s="82"/>
      <c r="T243" s="82"/>
      <c r="U243" s="82"/>
      <c r="V243" s="82"/>
      <c r="W243" s="83"/>
    </row>
    <row r="244" spans="1:23" ht="21">
      <c r="A244" s="62"/>
      <c r="B244" s="220" t="s">
        <v>110</v>
      </c>
      <c r="C244" s="166"/>
      <c r="D244" s="166"/>
      <c r="E244" s="166"/>
      <c r="F244" s="166"/>
      <c r="G244" s="166"/>
      <c r="H244" s="166"/>
      <c r="I244" s="166"/>
      <c r="J244" s="79"/>
      <c r="K244" s="67">
        <v>1</v>
      </c>
      <c r="L244" s="68" t="str">
        <f>O227</f>
        <v>式</v>
      </c>
      <c r="M244" s="80"/>
      <c r="N244" s="221">
        <f>ROUNDDOWN(N242/N227,0)</f>
        <v>0</v>
      </c>
      <c r="O244" s="165"/>
      <c r="P244" s="166"/>
      <c r="Q244" s="166"/>
      <c r="R244" s="166"/>
      <c r="S244" s="166"/>
      <c r="T244" s="166"/>
      <c r="U244" s="166"/>
      <c r="V244" s="166"/>
      <c r="W244" s="167"/>
    </row>
    <row r="245" spans="1:23" ht="21">
      <c r="A245" s="62"/>
      <c r="B245" s="220"/>
      <c r="C245" s="166"/>
      <c r="D245" s="166"/>
      <c r="E245" s="166"/>
      <c r="F245" s="166"/>
      <c r="G245" s="166"/>
      <c r="H245" s="166"/>
      <c r="I245" s="166"/>
      <c r="J245" s="79"/>
      <c r="K245" s="67"/>
      <c r="L245" s="68"/>
      <c r="M245" s="80"/>
      <c r="N245" s="221"/>
      <c r="O245" s="165"/>
      <c r="P245" s="166"/>
      <c r="Q245" s="166"/>
      <c r="R245" s="166"/>
      <c r="S245" s="166"/>
      <c r="T245" s="166"/>
      <c r="U245" s="166"/>
      <c r="V245" s="166"/>
      <c r="W245" s="167"/>
    </row>
    <row r="246" spans="1:23" ht="21">
      <c r="A246" s="62"/>
      <c r="B246" s="220"/>
      <c r="C246" s="166"/>
      <c r="D246" s="166"/>
      <c r="E246" s="166"/>
      <c r="F246" s="166"/>
      <c r="G246" s="166"/>
      <c r="H246" s="166"/>
      <c r="I246" s="166"/>
      <c r="J246" s="79"/>
      <c r="K246" s="67"/>
      <c r="L246" s="68"/>
      <c r="M246" s="80"/>
      <c r="N246" s="221"/>
      <c r="O246" s="165"/>
      <c r="P246" s="166"/>
      <c r="Q246" s="166"/>
      <c r="R246" s="166"/>
      <c r="S246" s="166"/>
      <c r="T246" s="166"/>
      <c r="U246" s="166"/>
      <c r="V246" s="166"/>
      <c r="W246" s="167"/>
    </row>
    <row r="247" spans="1:23" ht="21">
      <c r="A247" s="62"/>
      <c r="B247" s="220"/>
      <c r="C247" s="166"/>
      <c r="D247" s="166"/>
      <c r="E247" s="166"/>
      <c r="F247" s="166"/>
      <c r="G247" s="166"/>
      <c r="H247" s="166"/>
      <c r="I247" s="166"/>
      <c r="J247" s="79"/>
      <c r="K247" s="67"/>
      <c r="L247" s="68"/>
      <c r="M247" s="80"/>
      <c r="N247" s="221"/>
      <c r="O247" s="165"/>
      <c r="P247" s="166"/>
      <c r="Q247" s="166"/>
      <c r="R247" s="166"/>
      <c r="S247" s="166"/>
      <c r="T247" s="166"/>
      <c r="U247" s="166"/>
      <c r="V247" s="166"/>
      <c r="W247" s="167"/>
    </row>
    <row r="248" spans="1:23" ht="21">
      <c r="A248" s="62"/>
      <c r="B248" s="220"/>
      <c r="C248" s="166"/>
      <c r="D248" s="166"/>
      <c r="E248" s="166"/>
      <c r="F248" s="166"/>
      <c r="G248" s="166"/>
      <c r="H248" s="166"/>
      <c r="I248" s="166"/>
      <c r="J248" s="79"/>
      <c r="K248" s="67"/>
      <c r="L248" s="68"/>
      <c r="M248" s="80"/>
      <c r="N248" s="221"/>
      <c r="O248" s="165"/>
      <c r="P248" s="166"/>
      <c r="Q248" s="166"/>
      <c r="R248" s="166"/>
      <c r="S248" s="166"/>
      <c r="T248" s="166"/>
      <c r="U248" s="166"/>
      <c r="V248" s="166"/>
      <c r="W248" s="167"/>
    </row>
    <row r="249" spans="1:23" ht="21">
      <c r="A249" s="62"/>
      <c r="B249" s="168"/>
      <c r="C249" s="65"/>
      <c r="D249" s="65"/>
      <c r="E249" s="65"/>
      <c r="F249" s="65"/>
      <c r="G249" s="65"/>
      <c r="H249" s="65"/>
      <c r="I249" s="65"/>
      <c r="J249" s="66"/>
      <c r="K249" s="67"/>
      <c r="L249" s="68"/>
      <c r="M249" s="73"/>
      <c r="N249" s="73"/>
      <c r="O249" s="86"/>
      <c r="P249" s="87"/>
      <c r="Q249" s="87"/>
      <c r="R249" s="87"/>
      <c r="S249" s="87"/>
      <c r="T249" s="87"/>
      <c r="U249" s="87"/>
      <c r="V249" s="87"/>
      <c r="W249" s="88"/>
    </row>
    <row r="250" spans="1:23" ht="21">
      <c r="A250" s="62"/>
      <c r="B250" s="89"/>
      <c r="C250" s="90"/>
      <c r="D250" s="90"/>
      <c r="E250" s="90"/>
      <c r="F250" s="90"/>
      <c r="G250" s="90"/>
      <c r="H250" s="90"/>
      <c r="I250" s="90"/>
      <c r="J250" s="91"/>
      <c r="K250" s="92"/>
      <c r="L250" s="93"/>
      <c r="M250" s="93"/>
      <c r="N250" s="93"/>
      <c r="O250" s="94"/>
      <c r="P250" s="90"/>
      <c r="Q250" s="90"/>
      <c r="R250" s="90"/>
      <c r="S250" s="90"/>
      <c r="T250" s="90"/>
      <c r="U250" s="90"/>
      <c r="V250" s="90"/>
      <c r="W250" s="95"/>
    </row>
    <row r="251" spans="1:23" s="46" customFormat="1" ht="24">
      <c r="A251" s="42"/>
      <c r="B251" s="43"/>
      <c r="C251" s="475" t="s">
        <v>29</v>
      </c>
      <c r="D251" s="480" t="str">
        <f>D226</f>
        <v>現地調査システム導入</v>
      </c>
      <c r="E251" s="477"/>
      <c r="F251" s="477"/>
      <c r="G251" s="477"/>
      <c r="H251" s="477"/>
      <c r="I251" s="477"/>
      <c r="J251" s="477"/>
      <c r="K251" s="477"/>
      <c r="L251" s="477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5"/>
    </row>
    <row r="252" spans="1:23" s="52" customFormat="1" ht="24">
      <c r="A252" s="42"/>
      <c r="B252" s="47">
        <v>37</v>
      </c>
      <c r="C252" s="475"/>
      <c r="D252" s="481" t="str">
        <f>'設計内訳（システム導入）'!G50</f>
        <v>レイヤー、マップ設定</v>
      </c>
      <c r="E252" s="482"/>
      <c r="F252" s="482"/>
      <c r="G252" s="482"/>
      <c r="H252" s="482"/>
      <c r="I252" s="482"/>
      <c r="J252" s="482"/>
      <c r="K252" s="482"/>
      <c r="L252" s="482"/>
      <c r="M252" s="48"/>
      <c r="N252" s="49">
        <v>1</v>
      </c>
      <c r="O252" s="50" t="s">
        <v>177</v>
      </c>
      <c r="P252" s="50" t="s">
        <v>31</v>
      </c>
      <c r="Q252" s="50"/>
      <c r="R252" s="50"/>
      <c r="S252" s="50"/>
      <c r="T252" s="50"/>
      <c r="U252" s="50"/>
      <c r="V252" s="50"/>
      <c r="W252" s="51"/>
    </row>
    <row r="253" spans="1:23" s="53" customFormat="1" ht="5.25">
      <c r="B253" s="54"/>
      <c r="C253" s="55"/>
      <c r="D253" s="56"/>
      <c r="E253" s="57"/>
      <c r="F253" s="57"/>
      <c r="G253" s="57"/>
      <c r="H253" s="57"/>
      <c r="I253" s="57"/>
      <c r="J253" s="58"/>
      <c r="K253" s="58"/>
      <c r="M253" s="54"/>
      <c r="N253" s="58"/>
      <c r="O253" s="57"/>
      <c r="P253" s="57"/>
      <c r="Q253" s="57"/>
      <c r="R253" s="57"/>
      <c r="S253" s="57"/>
      <c r="T253" s="57"/>
      <c r="U253" s="57"/>
      <c r="V253" s="57"/>
      <c r="W253" s="58"/>
    </row>
    <row r="254" spans="1:23" ht="24">
      <c r="A254" s="59"/>
      <c r="B254" s="469" t="s">
        <v>32</v>
      </c>
      <c r="C254" s="470"/>
      <c r="D254" s="470"/>
      <c r="E254" s="470"/>
      <c r="F254" s="470"/>
      <c r="G254" s="470"/>
      <c r="H254" s="470"/>
      <c r="I254" s="470"/>
      <c r="J254" s="471"/>
      <c r="K254" s="60" t="s">
        <v>33</v>
      </c>
      <c r="L254" s="60" t="s">
        <v>0</v>
      </c>
      <c r="M254" s="61" t="s">
        <v>34</v>
      </c>
      <c r="N254" s="60" t="s">
        <v>3</v>
      </c>
      <c r="O254" s="472" t="s">
        <v>35</v>
      </c>
      <c r="P254" s="470"/>
      <c r="Q254" s="470"/>
      <c r="R254" s="470"/>
      <c r="S254" s="470"/>
      <c r="T254" s="470"/>
      <c r="U254" s="470"/>
      <c r="V254" s="470"/>
      <c r="W254" s="473"/>
    </row>
    <row r="255" spans="1:23" ht="21">
      <c r="A255" s="62"/>
      <c r="B255" s="169"/>
      <c r="C255" s="212" t="s">
        <v>102</v>
      </c>
      <c r="D255" s="212"/>
      <c r="E255" s="212"/>
      <c r="F255" s="212"/>
      <c r="G255" s="212"/>
      <c r="H255" s="212"/>
      <c r="I255" s="212"/>
      <c r="J255" s="213"/>
      <c r="K255" s="100"/>
      <c r="L255" s="214"/>
      <c r="M255" s="215"/>
      <c r="N255" s="215"/>
      <c r="O255" s="216"/>
      <c r="P255" s="217"/>
      <c r="Q255" s="217"/>
      <c r="R255" s="217"/>
      <c r="S255" s="217"/>
      <c r="T255" s="217"/>
      <c r="U255" s="217"/>
      <c r="V255" s="217"/>
      <c r="W255" s="218"/>
    </row>
    <row r="256" spans="1:23" ht="21">
      <c r="A256" s="62"/>
      <c r="B256" s="168"/>
      <c r="C256" s="65"/>
      <c r="D256" s="219" t="s">
        <v>103</v>
      </c>
      <c r="E256" s="65"/>
      <c r="F256" s="65"/>
      <c r="G256" s="65"/>
      <c r="H256" s="65"/>
      <c r="I256" s="65"/>
      <c r="J256" s="66"/>
      <c r="K256" s="331"/>
      <c r="L256" s="68" t="s">
        <v>38</v>
      </c>
      <c r="M256" s="332"/>
      <c r="N256" s="69">
        <f>INT(K256*M256)</f>
        <v>0</v>
      </c>
      <c r="O256" s="70"/>
      <c r="P256" s="71"/>
      <c r="Q256" s="71"/>
      <c r="R256" s="71"/>
      <c r="S256" s="71"/>
      <c r="T256" s="71"/>
      <c r="U256" s="71"/>
      <c r="V256" s="71"/>
      <c r="W256" s="72"/>
    </row>
    <row r="257" spans="1:23" ht="21">
      <c r="A257" s="62"/>
      <c r="B257" s="168"/>
      <c r="C257" s="65"/>
      <c r="D257" s="219" t="s">
        <v>104</v>
      </c>
      <c r="E257" s="65"/>
      <c r="F257" s="65"/>
      <c r="G257" s="65"/>
      <c r="H257" s="65"/>
      <c r="I257" s="65"/>
      <c r="J257" s="66"/>
      <c r="K257" s="331"/>
      <c r="L257" s="68" t="s">
        <v>38</v>
      </c>
      <c r="M257" s="332"/>
      <c r="N257" s="69">
        <f>INT(K257*M257)</f>
        <v>0</v>
      </c>
      <c r="O257" s="70"/>
      <c r="P257" s="71"/>
      <c r="Q257" s="71"/>
      <c r="R257" s="71"/>
      <c r="S257" s="71"/>
      <c r="T257" s="71"/>
      <c r="U257" s="71"/>
      <c r="V257" s="71"/>
      <c r="W257" s="72"/>
    </row>
    <row r="258" spans="1:23" ht="21">
      <c r="A258" s="62"/>
      <c r="B258" s="168"/>
      <c r="C258" s="65"/>
      <c r="D258" s="219" t="s">
        <v>105</v>
      </c>
      <c r="E258" s="65"/>
      <c r="F258" s="65"/>
      <c r="G258" s="65"/>
      <c r="H258" s="65"/>
      <c r="I258" s="65"/>
      <c r="J258" s="66"/>
      <c r="K258" s="331"/>
      <c r="L258" s="68" t="s">
        <v>38</v>
      </c>
      <c r="M258" s="332"/>
      <c r="N258" s="69">
        <f>INT(K258*M258)</f>
        <v>0</v>
      </c>
      <c r="O258" s="70"/>
      <c r="P258" s="71"/>
      <c r="Q258" s="71"/>
      <c r="R258" s="71"/>
      <c r="S258" s="71"/>
      <c r="T258" s="71"/>
      <c r="U258" s="71"/>
      <c r="V258" s="71"/>
      <c r="W258" s="72"/>
    </row>
    <row r="259" spans="1:23" ht="21">
      <c r="A259" s="62"/>
      <c r="B259" s="168"/>
      <c r="C259" s="65"/>
      <c r="D259" s="219" t="s">
        <v>106</v>
      </c>
      <c r="E259" s="65"/>
      <c r="F259" s="65"/>
      <c r="G259" s="65"/>
      <c r="H259" s="65"/>
      <c r="I259" s="65"/>
      <c r="J259" s="66"/>
      <c r="K259" s="331"/>
      <c r="L259" s="68" t="s">
        <v>38</v>
      </c>
      <c r="M259" s="332"/>
      <c r="N259" s="69">
        <f>INT(K259*M259)</f>
        <v>0</v>
      </c>
      <c r="O259" s="70"/>
      <c r="P259" s="71"/>
      <c r="Q259" s="71"/>
      <c r="R259" s="71"/>
      <c r="S259" s="71"/>
      <c r="T259" s="71"/>
      <c r="U259" s="71"/>
      <c r="V259" s="71"/>
      <c r="W259" s="72"/>
    </row>
    <row r="260" spans="1:23" ht="21">
      <c r="A260" s="62"/>
      <c r="B260" s="168"/>
      <c r="C260" s="65"/>
      <c r="D260" s="219" t="s">
        <v>107</v>
      </c>
      <c r="E260" s="65"/>
      <c r="F260" s="65"/>
      <c r="G260" s="65"/>
      <c r="H260" s="65"/>
      <c r="I260" s="65"/>
      <c r="J260" s="66"/>
      <c r="K260" s="331"/>
      <c r="L260" s="68" t="s">
        <v>38</v>
      </c>
      <c r="M260" s="332"/>
      <c r="N260" s="69">
        <f>INT(K260*M260)</f>
        <v>0</v>
      </c>
      <c r="O260" s="70"/>
      <c r="P260" s="71"/>
      <c r="Q260" s="71"/>
      <c r="R260" s="71"/>
      <c r="S260" s="71"/>
      <c r="T260" s="71"/>
      <c r="U260" s="71"/>
      <c r="V260" s="71"/>
      <c r="W260" s="72"/>
    </row>
    <row r="261" spans="1:23" ht="21">
      <c r="A261" s="62"/>
      <c r="B261" s="168"/>
      <c r="C261" s="65" t="s">
        <v>108</v>
      </c>
      <c r="D261" s="65"/>
      <c r="E261" s="65"/>
      <c r="F261" s="65"/>
      <c r="G261" s="65"/>
      <c r="H261" s="65"/>
      <c r="I261" s="65"/>
      <c r="J261" s="66"/>
      <c r="K261" s="67"/>
      <c r="L261" s="68"/>
      <c r="M261" s="73"/>
      <c r="N261" s="73"/>
      <c r="O261" s="70"/>
      <c r="P261" s="71"/>
      <c r="Q261" s="71"/>
      <c r="R261" s="71"/>
      <c r="S261" s="71"/>
      <c r="T261" s="71"/>
      <c r="U261" s="71"/>
      <c r="V261" s="71"/>
      <c r="W261" s="72"/>
    </row>
    <row r="262" spans="1:23" ht="21">
      <c r="A262" s="62"/>
      <c r="B262" s="168"/>
      <c r="C262" s="65"/>
      <c r="D262" s="219" t="s">
        <v>103</v>
      </c>
      <c r="E262" s="65"/>
      <c r="F262" s="65"/>
      <c r="G262" s="65"/>
      <c r="H262" s="65"/>
      <c r="I262" s="65"/>
      <c r="J262" s="66"/>
      <c r="K262" s="331"/>
      <c r="L262" s="68" t="s">
        <v>38</v>
      </c>
      <c r="M262" s="332"/>
      <c r="N262" s="73">
        <f>INT(K262*M262)</f>
        <v>0</v>
      </c>
      <c r="O262" s="70"/>
      <c r="P262" s="71"/>
      <c r="Q262" s="71"/>
      <c r="R262" s="71"/>
      <c r="S262" s="71"/>
      <c r="T262" s="71"/>
      <c r="U262" s="71"/>
      <c r="V262" s="71"/>
      <c r="W262" s="72"/>
    </row>
    <row r="263" spans="1:23" ht="21">
      <c r="A263" s="62"/>
      <c r="B263" s="168"/>
      <c r="C263" s="65"/>
      <c r="D263" s="219" t="s">
        <v>104</v>
      </c>
      <c r="E263" s="65"/>
      <c r="F263" s="65"/>
      <c r="G263" s="65"/>
      <c r="H263" s="65"/>
      <c r="I263" s="65"/>
      <c r="J263" s="66"/>
      <c r="K263" s="331"/>
      <c r="L263" s="68" t="s">
        <v>38</v>
      </c>
      <c r="M263" s="332"/>
      <c r="N263" s="73">
        <f>INT(K263*M263)</f>
        <v>0</v>
      </c>
      <c r="O263" s="70"/>
      <c r="P263" s="71"/>
      <c r="Q263" s="71"/>
      <c r="R263" s="71"/>
      <c r="S263" s="71"/>
      <c r="T263" s="71"/>
      <c r="U263" s="71"/>
      <c r="V263" s="71"/>
      <c r="W263" s="72"/>
    </row>
    <row r="264" spans="1:23" ht="21">
      <c r="A264" s="62"/>
      <c r="B264" s="168"/>
      <c r="C264" s="65"/>
      <c r="D264" s="219" t="s">
        <v>105</v>
      </c>
      <c r="E264" s="65"/>
      <c r="F264" s="65"/>
      <c r="G264" s="65"/>
      <c r="H264" s="65"/>
      <c r="I264" s="65"/>
      <c r="J264" s="66"/>
      <c r="K264" s="331"/>
      <c r="L264" s="68" t="s">
        <v>38</v>
      </c>
      <c r="M264" s="332"/>
      <c r="N264" s="73">
        <f>INT(K264*M264)</f>
        <v>0</v>
      </c>
      <c r="O264" s="70"/>
      <c r="P264" s="71"/>
      <c r="Q264" s="71"/>
      <c r="R264" s="71"/>
      <c r="S264" s="71"/>
      <c r="T264" s="71"/>
      <c r="U264" s="71"/>
      <c r="V264" s="71"/>
      <c r="W264" s="72"/>
    </row>
    <row r="265" spans="1:23" ht="21">
      <c r="A265" s="62"/>
      <c r="B265" s="168"/>
      <c r="C265" s="65"/>
      <c r="D265" s="219" t="s">
        <v>106</v>
      </c>
      <c r="E265" s="65"/>
      <c r="F265" s="65"/>
      <c r="G265" s="65"/>
      <c r="H265" s="65"/>
      <c r="I265" s="65"/>
      <c r="J265" s="66"/>
      <c r="K265" s="331"/>
      <c r="L265" s="68" t="s">
        <v>38</v>
      </c>
      <c r="M265" s="332"/>
      <c r="N265" s="73">
        <f>INT(K265*M265)</f>
        <v>0</v>
      </c>
      <c r="O265" s="70"/>
      <c r="P265" s="71"/>
      <c r="Q265" s="71"/>
      <c r="R265" s="71"/>
      <c r="S265" s="71"/>
      <c r="T265" s="71"/>
      <c r="U265" s="71"/>
      <c r="V265" s="71"/>
      <c r="W265" s="72"/>
    </row>
    <row r="266" spans="1:23" ht="21">
      <c r="A266" s="62"/>
      <c r="B266" s="168"/>
      <c r="C266" s="65"/>
      <c r="D266" s="219" t="s">
        <v>107</v>
      </c>
      <c r="E266" s="65"/>
      <c r="F266" s="65"/>
      <c r="G266" s="65"/>
      <c r="H266" s="65"/>
      <c r="I266" s="65"/>
      <c r="J266" s="66"/>
      <c r="K266" s="331"/>
      <c r="L266" s="68" t="s">
        <v>38</v>
      </c>
      <c r="M266" s="332"/>
      <c r="N266" s="73">
        <f>INT(K266*M266)</f>
        <v>0</v>
      </c>
      <c r="O266" s="70"/>
      <c r="P266" s="71"/>
      <c r="Q266" s="71"/>
      <c r="R266" s="71"/>
      <c r="S266" s="71"/>
      <c r="T266" s="71"/>
      <c r="U266" s="71"/>
      <c r="V266" s="71"/>
      <c r="W266" s="72"/>
    </row>
    <row r="267" spans="1:23" ht="21">
      <c r="A267" s="62"/>
      <c r="B267" s="75" t="s">
        <v>109</v>
      </c>
      <c r="C267" s="65"/>
      <c r="D267" s="65"/>
      <c r="E267" s="65"/>
      <c r="F267" s="65"/>
      <c r="G267" s="65"/>
      <c r="H267" s="65"/>
      <c r="I267" s="65"/>
      <c r="J267" s="66"/>
      <c r="K267" s="67"/>
      <c r="L267" s="68"/>
      <c r="M267" s="73"/>
      <c r="N267" s="73">
        <f>SUM(N256:N266)</f>
        <v>0</v>
      </c>
      <c r="O267" s="465" t="str">
        <f>N252&amp;O252&amp;P252</f>
        <v>1式当たり</v>
      </c>
      <c r="P267" s="466"/>
      <c r="Q267" s="466"/>
      <c r="R267" s="466"/>
      <c r="S267" s="466"/>
      <c r="T267" s="466"/>
      <c r="U267" s="466"/>
      <c r="V267" s="466"/>
      <c r="W267" s="467"/>
    </row>
    <row r="268" spans="1:23" ht="21">
      <c r="A268" s="62"/>
      <c r="B268" s="77"/>
      <c r="C268" s="166"/>
      <c r="D268" s="166"/>
      <c r="E268" s="166"/>
      <c r="F268" s="166"/>
      <c r="G268" s="166"/>
      <c r="H268" s="166"/>
      <c r="I268" s="166"/>
      <c r="J268" s="79"/>
      <c r="K268" s="67"/>
      <c r="L268" s="80"/>
      <c r="M268" s="80"/>
      <c r="N268" s="80"/>
      <c r="O268" s="81"/>
      <c r="P268" s="82"/>
      <c r="Q268" s="82"/>
      <c r="R268" s="82"/>
      <c r="S268" s="82"/>
      <c r="T268" s="82"/>
      <c r="U268" s="82"/>
      <c r="V268" s="82"/>
      <c r="W268" s="83"/>
    </row>
    <row r="269" spans="1:23" ht="21">
      <c r="A269" s="62"/>
      <c r="B269" s="220" t="s">
        <v>110</v>
      </c>
      <c r="C269" s="166"/>
      <c r="D269" s="166"/>
      <c r="E269" s="166"/>
      <c r="F269" s="166"/>
      <c r="G269" s="166"/>
      <c r="H269" s="166"/>
      <c r="I269" s="166"/>
      <c r="J269" s="79"/>
      <c r="K269" s="67">
        <v>1</v>
      </c>
      <c r="L269" s="68" t="str">
        <f>O252</f>
        <v>式</v>
      </c>
      <c r="M269" s="80"/>
      <c r="N269" s="221">
        <f>ROUNDDOWN(N267/N252,0)</f>
        <v>0</v>
      </c>
      <c r="O269" s="165"/>
      <c r="P269" s="166"/>
      <c r="Q269" s="166"/>
      <c r="R269" s="166"/>
      <c r="S269" s="166"/>
      <c r="T269" s="166"/>
      <c r="U269" s="166"/>
      <c r="V269" s="166"/>
      <c r="W269" s="167"/>
    </row>
    <row r="270" spans="1:23" ht="21">
      <c r="A270" s="62"/>
      <c r="B270" s="220"/>
      <c r="C270" s="166"/>
      <c r="D270" s="166"/>
      <c r="E270" s="166"/>
      <c r="F270" s="166"/>
      <c r="G270" s="166"/>
      <c r="H270" s="166"/>
      <c r="I270" s="166"/>
      <c r="J270" s="79"/>
      <c r="K270" s="67"/>
      <c r="L270" s="68"/>
      <c r="M270" s="80"/>
      <c r="N270" s="221"/>
      <c r="O270" s="165"/>
      <c r="P270" s="166"/>
      <c r="Q270" s="166"/>
      <c r="R270" s="166"/>
      <c r="S270" s="166"/>
      <c r="T270" s="166"/>
      <c r="U270" s="166"/>
      <c r="V270" s="166"/>
      <c r="W270" s="167"/>
    </row>
    <row r="271" spans="1:23" ht="21">
      <c r="A271" s="62"/>
      <c r="B271" s="220"/>
      <c r="C271" s="166"/>
      <c r="D271" s="166"/>
      <c r="E271" s="166"/>
      <c r="F271" s="166"/>
      <c r="G271" s="166"/>
      <c r="H271" s="166"/>
      <c r="I271" s="166"/>
      <c r="J271" s="79"/>
      <c r="K271" s="67"/>
      <c r="L271" s="68"/>
      <c r="M271" s="80"/>
      <c r="N271" s="221"/>
      <c r="O271" s="165"/>
      <c r="P271" s="166"/>
      <c r="Q271" s="166"/>
      <c r="R271" s="166"/>
      <c r="S271" s="166"/>
      <c r="T271" s="166"/>
      <c r="U271" s="166"/>
      <c r="V271" s="166"/>
      <c r="W271" s="167"/>
    </row>
    <row r="272" spans="1:23" ht="21">
      <c r="A272" s="62"/>
      <c r="B272" s="220"/>
      <c r="C272" s="166"/>
      <c r="D272" s="166"/>
      <c r="E272" s="166"/>
      <c r="F272" s="166"/>
      <c r="G272" s="166"/>
      <c r="H272" s="166"/>
      <c r="I272" s="166"/>
      <c r="J272" s="79"/>
      <c r="K272" s="67"/>
      <c r="L272" s="68"/>
      <c r="M272" s="80"/>
      <c r="N272" s="221"/>
      <c r="O272" s="165"/>
      <c r="P272" s="166"/>
      <c r="Q272" s="166"/>
      <c r="R272" s="166"/>
      <c r="S272" s="166"/>
      <c r="T272" s="166"/>
      <c r="U272" s="166"/>
      <c r="V272" s="166"/>
      <c r="W272" s="167"/>
    </row>
    <row r="273" spans="1:23" ht="21">
      <c r="A273" s="62"/>
      <c r="B273" s="220"/>
      <c r="C273" s="166"/>
      <c r="D273" s="166"/>
      <c r="E273" s="166"/>
      <c r="F273" s="166"/>
      <c r="G273" s="166"/>
      <c r="H273" s="166"/>
      <c r="I273" s="166"/>
      <c r="J273" s="79"/>
      <c r="K273" s="67"/>
      <c r="L273" s="68"/>
      <c r="M273" s="80"/>
      <c r="N273" s="221"/>
      <c r="O273" s="165"/>
      <c r="P273" s="166"/>
      <c r="Q273" s="166"/>
      <c r="R273" s="166"/>
      <c r="S273" s="166"/>
      <c r="T273" s="166"/>
      <c r="U273" s="166"/>
      <c r="V273" s="166"/>
      <c r="W273" s="167"/>
    </row>
    <row r="274" spans="1:23" ht="21">
      <c r="A274" s="62"/>
      <c r="B274" s="168"/>
      <c r="C274" s="65"/>
      <c r="D274" s="65"/>
      <c r="E274" s="65"/>
      <c r="F274" s="65"/>
      <c r="G274" s="65"/>
      <c r="H274" s="65"/>
      <c r="I274" s="65"/>
      <c r="J274" s="66"/>
      <c r="K274" s="67"/>
      <c r="L274" s="68"/>
      <c r="M274" s="73"/>
      <c r="N274" s="73"/>
      <c r="O274" s="86"/>
      <c r="P274" s="87"/>
      <c r="Q274" s="87"/>
      <c r="R274" s="87"/>
      <c r="S274" s="87"/>
      <c r="T274" s="87"/>
      <c r="U274" s="87"/>
      <c r="V274" s="87"/>
      <c r="W274" s="88"/>
    </row>
    <row r="275" spans="1:23" ht="21">
      <c r="A275" s="62"/>
      <c r="B275" s="89"/>
      <c r="C275" s="90"/>
      <c r="D275" s="90"/>
      <c r="E275" s="90"/>
      <c r="F275" s="90"/>
      <c r="G275" s="90"/>
      <c r="H275" s="90"/>
      <c r="I275" s="90"/>
      <c r="J275" s="91"/>
      <c r="K275" s="92"/>
      <c r="L275" s="93"/>
      <c r="M275" s="93"/>
      <c r="N275" s="93"/>
      <c r="O275" s="94"/>
      <c r="P275" s="90"/>
      <c r="Q275" s="90"/>
      <c r="R275" s="90"/>
      <c r="S275" s="90"/>
      <c r="T275" s="90"/>
      <c r="U275" s="90"/>
      <c r="V275" s="90"/>
      <c r="W275" s="95"/>
    </row>
    <row r="276" spans="1:23" s="46" customFormat="1" ht="24">
      <c r="A276" s="42"/>
      <c r="B276" s="43"/>
      <c r="C276" s="475" t="s">
        <v>29</v>
      </c>
      <c r="D276" s="480" t="str">
        <f>'明細（システム導入）'!D251:L251</f>
        <v>現地調査システム導入</v>
      </c>
      <c r="E276" s="477"/>
      <c r="F276" s="477"/>
      <c r="G276" s="477"/>
      <c r="H276" s="477"/>
      <c r="I276" s="477"/>
      <c r="J276" s="477"/>
      <c r="K276" s="477"/>
      <c r="L276" s="477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5"/>
    </row>
    <row r="277" spans="1:23" s="52" customFormat="1" ht="24">
      <c r="A277" s="42"/>
      <c r="B277" s="47">
        <v>38</v>
      </c>
      <c r="C277" s="475"/>
      <c r="D277" s="481" t="str">
        <f>'設計内訳（システム導入）'!G54</f>
        <v>入力用フォーム設定</v>
      </c>
      <c r="E277" s="482"/>
      <c r="F277" s="482"/>
      <c r="G277" s="482"/>
      <c r="H277" s="482"/>
      <c r="I277" s="482"/>
      <c r="J277" s="482"/>
      <c r="K277" s="482"/>
      <c r="L277" s="482"/>
      <c r="M277" s="48"/>
      <c r="N277" s="49">
        <v>1</v>
      </c>
      <c r="O277" s="50" t="s">
        <v>177</v>
      </c>
      <c r="P277" s="50" t="s">
        <v>31</v>
      </c>
      <c r="Q277" s="50"/>
      <c r="R277" s="50"/>
      <c r="S277" s="50"/>
      <c r="T277" s="50"/>
      <c r="U277" s="50"/>
      <c r="V277" s="50"/>
      <c r="W277" s="51"/>
    </row>
    <row r="278" spans="1:23" s="53" customFormat="1" ht="5.25">
      <c r="B278" s="54"/>
      <c r="C278" s="55"/>
      <c r="D278" s="56"/>
      <c r="E278" s="57"/>
      <c r="F278" s="57"/>
      <c r="G278" s="57"/>
      <c r="H278" s="57"/>
      <c r="I278" s="57"/>
      <c r="J278" s="58"/>
      <c r="K278" s="58"/>
      <c r="M278" s="54"/>
      <c r="N278" s="58"/>
      <c r="O278" s="57"/>
      <c r="P278" s="57"/>
      <c r="Q278" s="57"/>
      <c r="R278" s="57"/>
      <c r="S278" s="57"/>
      <c r="T278" s="57"/>
      <c r="U278" s="57"/>
      <c r="V278" s="57"/>
      <c r="W278" s="58"/>
    </row>
    <row r="279" spans="1:23" ht="24">
      <c r="A279" s="59"/>
      <c r="B279" s="469" t="s">
        <v>32</v>
      </c>
      <c r="C279" s="470"/>
      <c r="D279" s="470"/>
      <c r="E279" s="470"/>
      <c r="F279" s="470"/>
      <c r="G279" s="470"/>
      <c r="H279" s="470"/>
      <c r="I279" s="470"/>
      <c r="J279" s="471"/>
      <c r="K279" s="60" t="s">
        <v>33</v>
      </c>
      <c r="L279" s="60" t="s">
        <v>0</v>
      </c>
      <c r="M279" s="61" t="s">
        <v>34</v>
      </c>
      <c r="N279" s="60" t="s">
        <v>3</v>
      </c>
      <c r="O279" s="472" t="s">
        <v>35</v>
      </c>
      <c r="P279" s="470"/>
      <c r="Q279" s="470"/>
      <c r="R279" s="470"/>
      <c r="S279" s="470"/>
      <c r="T279" s="470"/>
      <c r="U279" s="470"/>
      <c r="V279" s="470"/>
      <c r="W279" s="473"/>
    </row>
    <row r="280" spans="1:23" ht="21">
      <c r="A280" s="62"/>
      <c r="B280" s="169"/>
      <c r="C280" s="212" t="s">
        <v>102</v>
      </c>
      <c r="D280" s="212"/>
      <c r="E280" s="212"/>
      <c r="F280" s="212"/>
      <c r="G280" s="212"/>
      <c r="H280" s="212"/>
      <c r="I280" s="212"/>
      <c r="J280" s="213"/>
      <c r="K280" s="100"/>
      <c r="L280" s="214"/>
      <c r="M280" s="215"/>
      <c r="N280" s="215"/>
      <c r="O280" s="216"/>
      <c r="P280" s="217"/>
      <c r="Q280" s="217"/>
      <c r="R280" s="217"/>
      <c r="S280" s="217"/>
      <c r="T280" s="217"/>
      <c r="U280" s="217"/>
      <c r="V280" s="217"/>
      <c r="W280" s="218"/>
    </row>
    <row r="281" spans="1:23" ht="21">
      <c r="A281" s="62"/>
      <c r="B281" s="168"/>
      <c r="C281" s="65"/>
      <c r="D281" s="219" t="s">
        <v>103</v>
      </c>
      <c r="E281" s="65"/>
      <c r="F281" s="65"/>
      <c r="G281" s="65"/>
      <c r="H281" s="65"/>
      <c r="I281" s="65"/>
      <c r="J281" s="66"/>
      <c r="K281" s="331"/>
      <c r="L281" s="68" t="s">
        <v>38</v>
      </c>
      <c r="M281" s="332"/>
      <c r="N281" s="69">
        <f>INT(K281*M281)</f>
        <v>0</v>
      </c>
      <c r="O281" s="70"/>
      <c r="P281" s="71"/>
      <c r="Q281" s="71"/>
      <c r="R281" s="71"/>
      <c r="S281" s="71"/>
      <c r="T281" s="71"/>
      <c r="U281" s="71"/>
      <c r="V281" s="71"/>
      <c r="W281" s="72"/>
    </row>
    <row r="282" spans="1:23" ht="21">
      <c r="A282" s="62"/>
      <c r="B282" s="168"/>
      <c r="C282" s="65"/>
      <c r="D282" s="219" t="s">
        <v>104</v>
      </c>
      <c r="E282" s="65"/>
      <c r="F282" s="65"/>
      <c r="G282" s="65"/>
      <c r="H282" s="65"/>
      <c r="I282" s="65"/>
      <c r="J282" s="66"/>
      <c r="K282" s="331"/>
      <c r="L282" s="68" t="s">
        <v>38</v>
      </c>
      <c r="M282" s="332"/>
      <c r="N282" s="69">
        <f>INT(K282*M282)</f>
        <v>0</v>
      </c>
      <c r="O282" s="70"/>
      <c r="P282" s="71"/>
      <c r="Q282" s="71"/>
      <c r="R282" s="71"/>
      <c r="S282" s="71"/>
      <c r="T282" s="71"/>
      <c r="U282" s="71"/>
      <c r="V282" s="71"/>
      <c r="W282" s="72"/>
    </row>
    <row r="283" spans="1:23" ht="21">
      <c r="A283" s="62"/>
      <c r="B283" s="168"/>
      <c r="C283" s="65"/>
      <c r="D283" s="219" t="s">
        <v>105</v>
      </c>
      <c r="E283" s="65"/>
      <c r="F283" s="65"/>
      <c r="G283" s="65"/>
      <c r="H283" s="65"/>
      <c r="I283" s="65"/>
      <c r="J283" s="66"/>
      <c r="K283" s="331"/>
      <c r="L283" s="68" t="s">
        <v>38</v>
      </c>
      <c r="M283" s="332"/>
      <c r="N283" s="69">
        <f>INT(K283*M283)</f>
        <v>0</v>
      </c>
      <c r="O283" s="70"/>
      <c r="P283" s="71"/>
      <c r="Q283" s="71"/>
      <c r="R283" s="71"/>
      <c r="S283" s="71"/>
      <c r="T283" s="71"/>
      <c r="U283" s="71"/>
      <c r="V283" s="71"/>
      <c r="W283" s="72"/>
    </row>
    <row r="284" spans="1:23" ht="21">
      <c r="A284" s="62"/>
      <c r="B284" s="168"/>
      <c r="C284" s="65"/>
      <c r="D284" s="219" t="s">
        <v>106</v>
      </c>
      <c r="E284" s="65"/>
      <c r="F284" s="65"/>
      <c r="G284" s="65"/>
      <c r="H284" s="65"/>
      <c r="I284" s="65"/>
      <c r="J284" s="66"/>
      <c r="K284" s="331"/>
      <c r="L284" s="68" t="s">
        <v>38</v>
      </c>
      <c r="M284" s="332"/>
      <c r="N284" s="69">
        <f>INT(K284*M284)</f>
        <v>0</v>
      </c>
      <c r="O284" s="70"/>
      <c r="P284" s="71"/>
      <c r="Q284" s="71"/>
      <c r="R284" s="71"/>
      <c r="S284" s="71"/>
      <c r="T284" s="71"/>
      <c r="U284" s="71"/>
      <c r="V284" s="71"/>
      <c r="W284" s="72"/>
    </row>
    <row r="285" spans="1:23" ht="21">
      <c r="A285" s="62"/>
      <c r="B285" s="168"/>
      <c r="C285" s="65"/>
      <c r="D285" s="219" t="s">
        <v>107</v>
      </c>
      <c r="E285" s="65"/>
      <c r="F285" s="65"/>
      <c r="G285" s="65"/>
      <c r="H285" s="65"/>
      <c r="I285" s="65"/>
      <c r="J285" s="66"/>
      <c r="K285" s="331"/>
      <c r="L285" s="68" t="s">
        <v>38</v>
      </c>
      <c r="M285" s="332"/>
      <c r="N285" s="69">
        <f>INT(K285*M285)</f>
        <v>0</v>
      </c>
      <c r="O285" s="70"/>
      <c r="P285" s="71"/>
      <c r="Q285" s="71"/>
      <c r="R285" s="71"/>
      <c r="S285" s="71"/>
      <c r="T285" s="71"/>
      <c r="U285" s="71"/>
      <c r="V285" s="71"/>
      <c r="W285" s="72"/>
    </row>
    <row r="286" spans="1:23" ht="21">
      <c r="A286" s="62"/>
      <c r="B286" s="168"/>
      <c r="C286" s="65" t="s">
        <v>108</v>
      </c>
      <c r="D286" s="65"/>
      <c r="E286" s="65"/>
      <c r="F286" s="65"/>
      <c r="G286" s="65"/>
      <c r="H286" s="65"/>
      <c r="I286" s="65"/>
      <c r="J286" s="66"/>
      <c r="K286" s="67"/>
      <c r="L286" s="68"/>
      <c r="M286" s="73"/>
      <c r="N286" s="73"/>
      <c r="O286" s="70"/>
      <c r="P286" s="71"/>
      <c r="Q286" s="71"/>
      <c r="R286" s="71"/>
      <c r="S286" s="71"/>
      <c r="T286" s="71"/>
      <c r="U286" s="71"/>
      <c r="V286" s="71"/>
      <c r="W286" s="72"/>
    </row>
    <row r="287" spans="1:23" ht="21">
      <c r="A287" s="62"/>
      <c r="B287" s="168"/>
      <c r="C287" s="65"/>
      <c r="D287" s="219" t="s">
        <v>103</v>
      </c>
      <c r="E287" s="65"/>
      <c r="F287" s="65"/>
      <c r="G287" s="65"/>
      <c r="H287" s="65"/>
      <c r="I287" s="65"/>
      <c r="J287" s="66"/>
      <c r="K287" s="331"/>
      <c r="L287" s="68" t="s">
        <v>38</v>
      </c>
      <c r="M287" s="332"/>
      <c r="N287" s="73">
        <f>INT(K287*M287)</f>
        <v>0</v>
      </c>
      <c r="O287" s="70"/>
      <c r="P287" s="71"/>
      <c r="Q287" s="71"/>
      <c r="R287" s="71"/>
      <c r="S287" s="71"/>
      <c r="T287" s="71"/>
      <c r="U287" s="71"/>
      <c r="V287" s="71"/>
      <c r="W287" s="72"/>
    </row>
    <row r="288" spans="1:23" ht="21">
      <c r="A288" s="62"/>
      <c r="B288" s="168"/>
      <c r="C288" s="65"/>
      <c r="D288" s="219" t="s">
        <v>104</v>
      </c>
      <c r="E288" s="65"/>
      <c r="F288" s="65"/>
      <c r="G288" s="65"/>
      <c r="H288" s="65"/>
      <c r="I288" s="65"/>
      <c r="J288" s="66"/>
      <c r="K288" s="331"/>
      <c r="L288" s="68" t="s">
        <v>38</v>
      </c>
      <c r="M288" s="332"/>
      <c r="N288" s="73">
        <f>INT(K288*M288)</f>
        <v>0</v>
      </c>
      <c r="O288" s="70"/>
      <c r="P288" s="71"/>
      <c r="Q288" s="71"/>
      <c r="R288" s="71"/>
      <c r="S288" s="71"/>
      <c r="T288" s="71"/>
      <c r="U288" s="71"/>
      <c r="V288" s="71"/>
      <c r="W288" s="72"/>
    </row>
    <row r="289" spans="1:23" ht="21">
      <c r="A289" s="62"/>
      <c r="B289" s="168"/>
      <c r="C289" s="65"/>
      <c r="D289" s="219" t="s">
        <v>105</v>
      </c>
      <c r="E289" s="65"/>
      <c r="F289" s="65"/>
      <c r="G289" s="65"/>
      <c r="H289" s="65"/>
      <c r="I289" s="65"/>
      <c r="J289" s="66"/>
      <c r="K289" s="331"/>
      <c r="L289" s="68" t="s">
        <v>38</v>
      </c>
      <c r="M289" s="332"/>
      <c r="N289" s="73">
        <f>INT(K289*M289)</f>
        <v>0</v>
      </c>
      <c r="O289" s="70"/>
      <c r="P289" s="71"/>
      <c r="Q289" s="71"/>
      <c r="R289" s="71"/>
      <c r="S289" s="71"/>
      <c r="T289" s="71"/>
      <c r="U289" s="71"/>
      <c r="V289" s="71"/>
      <c r="W289" s="72"/>
    </row>
    <row r="290" spans="1:23" ht="21">
      <c r="A290" s="62"/>
      <c r="B290" s="168"/>
      <c r="C290" s="65"/>
      <c r="D290" s="219" t="s">
        <v>106</v>
      </c>
      <c r="E290" s="65"/>
      <c r="F290" s="65"/>
      <c r="G290" s="65"/>
      <c r="H290" s="65"/>
      <c r="I290" s="65"/>
      <c r="J290" s="66"/>
      <c r="K290" s="331"/>
      <c r="L290" s="68" t="s">
        <v>38</v>
      </c>
      <c r="M290" s="332"/>
      <c r="N290" s="73">
        <f>INT(K290*M290)</f>
        <v>0</v>
      </c>
      <c r="O290" s="70"/>
      <c r="P290" s="71"/>
      <c r="Q290" s="71"/>
      <c r="R290" s="71"/>
      <c r="S290" s="71"/>
      <c r="T290" s="71"/>
      <c r="U290" s="71"/>
      <c r="V290" s="71"/>
      <c r="W290" s="72"/>
    </row>
    <row r="291" spans="1:23" ht="21">
      <c r="A291" s="62"/>
      <c r="B291" s="168"/>
      <c r="C291" s="65"/>
      <c r="D291" s="219" t="s">
        <v>107</v>
      </c>
      <c r="E291" s="65"/>
      <c r="F291" s="65"/>
      <c r="G291" s="65"/>
      <c r="H291" s="65"/>
      <c r="I291" s="65"/>
      <c r="J291" s="66"/>
      <c r="K291" s="331"/>
      <c r="L291" s="68" t="s">
        <v>38</v>
      </c>
      <c r="M291" s="332"/>
      <c r="N291" s="73">
        <f>INT(K291*M291)</f>
        <v>0</v>
      </c>
      <c r="O291" s="70"/>
      <c r="P291" s="71"/>
      <c r="Q291" s="71"/>
      <c r="R291" s="71"/>
      <c r="S291" s="71"/>
      <c r="T291" s="71"/>
      <c r="U291" s="71"/>
      <c r="V291" s="71"/>
      <c r="W291" s="72"/>
    </row>
    <row r="292" spans="1:23" ht="21">
      <c r="A292" s="62"/>
      <c r="B292" s="75" t="s">
        <v>109</v>
      </c>
      <c r="C292" s="65"/>
      <c r="D292" s="65"/>
      <c r="E292" s="65"/>
      <c r="F292" s="65"/>
      <c r="G292" s="65"/>
      <c r="H292" s="65"/>
      <c r="I292" s="65"/>
      <c r="J292" s="66"/>
      <c r="K292" s="67"/>
      <c r="L292" s="68"/>
      <c r="M292" s="73"/>
      <c r="N292" s="73">
        <f>SUM(N281:N291)</f>
        <v>0</v>
      </c>
      <c r="O292" s="465" t="str">
        <f>N277&amp;O277&amp;P277</f>
        <v>1式当たり</v>
      </c>
      <c r="P292" s="466"/>
      <c r="Q292" s="466"/>
      <c r="R292" s="466"/>
      <c r="S292" s="466"/>
      <c r="T292" s="466"/>
      <c r="U292" s="466"/>
      <c r="V292" s="466"/>
      <c r="W292" s="467"/>
    </row>
    <row r="293" spans="1:23" ht="21">
      <c r="A293" s="62"/>
      <c r="B293" s="77"/>
      <c r="C293" s="166"/>
      <c r="D293" s="166"/>
      <c r="E293" s="166"/>
      <c r="F293" s="166"/>
      <c r="G293" s="166"/>
      <c r="H293" s="166"/>
      <c r="I293" s="166"/>
      <c r="J293" s="79"/>
      <c r="K293" s="67"/>
      <c r="L293" s="80"/>
      <c r="M293" s="80"/>
      <c r="N293" s="80"/>
      <c r="O293" s="81"/>
      <c r="P293" s="82"/>
      <c r="Q293" s="82"/>
      <c r="R293" s="82"/>
      <c r="S293" s="82"/>
      <c r="T293" s="82"/>
      <c r="U293" s="82"/>
      <c r="V293" s="82"/>
      <c r="W293" s="83"/>
    </row>
    <row r="294" spans="1:23" ht="21">
      <c r="A294" s="62"/>
      <c r="B294" s="220" t="s">
        <v>110</v>
      </c>
      <c r="C294" s="166"/>
      <c r="D294" s="166"/>
      <c r="E294" s="166"/>
      <c r="F294" s="166"/>
      <c r="G294" s="166"/>
      <c r="H294" s="166"/>
      <c r="I294" s="166"/>
      <c r="J294" s="79"/>
      <c r="K294" s="67">
        <v>1</v>
      </c>
      <c r="L294" s="68" t="str">
        <f>O277</f>
        <v>式</v>
      </c>
      <c r="M294" s="80"/>
      <c r="N294" s="221">
        <f>ROUNDDOWN(N292/N277,0)</f>
        <v>0</v>
      </c>
      <c r="O294" s="165"/>
      <c r="P294" s="166"/>
      <c r="Q294" s="166"/>
      <c r="R294" s="166"/>
      <c r="S294" s="166"/>
      <c r="T294" s="166"/>
      <c r="U294" s="166"/>
      <c r="V294" s="166"/>
      <c r="W294" s="167"/>
    </row>
    <row r="295" spans="1:23" ht="21">
      <c r="A295" s="62"/>
      <c r="B295" s="220"/>
      <c r="C295" s="166"/>
      <c r="D295" s="166"/>
      <c r="E295" s="166"/>
      <c r="F295" s="166"/>
      <c r="G295" s="166"/>
      <c r="H295" s="166"/>
      <c r="I295" s="166"/>
      <c r="J295" s="79"/>
      <c r="K295" s="67"/>
      <c r="L295" s="68"/>
      <c r="M295" s="80"/>
      <c r="N295" s="221"/>
      <c r="O295" s="165"/>
      <c r="P295" s="166"/>
      <c r="Q295" s="166"/>
      <c r="R295" s="166"/>
      <c r="S295" s="166"/>
      <c r="T295" s="166"/>
      <c r="U295" s="166"/>
      <c r="V295" s="166"/>
      <c r="W295" s="167"/>
    </row>
    <row r="296" spans="1:23" ht="21">
      <c r="A296" s="62"/>
      <c r="B296" s="220"/>
      <c r="C296" s="166"/>
      <c r="D296" s="166"/>
      <c r="E296" s="166"/>
      <c r="F296" s="166"/>
      <c r="G296" s="166"/>
      <c r="H296" s="166"/>
      <c r="I296" s="166"/>
      <c r="J296" s="79"/>
      <c r="K296" s="67"/>
      <c r="L296" s="68"/>
      <c r="M296" s="80"/>
      <c r="N296" s="221"/>
      <c r="O296" s="165"/>
      <c r="P296" s="166"/>
      <c r="Q296" s="166"/>
      <c r="R296" s="166"/>
      <c r="S296" s="166"/>
      <c r="T296" s="166"/>
      <c r="U296" s="166"/>
      <c r="V296" s="166"/>
      <c r="W296" s="167"/>
    </row>
    <row r="297" spans="1:23" ht="21">
      <c r="A297" s="62"/>
      <c r="B297" s="220"/>
      <c r="C297" s="166"/>
      <c r="D297" s="166"/>
      <c r="E297" s="166"/>
      <c r="F297" s="166"/>
      <c r="G297" s="166"/>
      <c r="H297" s="166"/>
      <c r="I297" s="166"/>
      <c r="J297" s="79"/>
      <c r="K297" s="67"/>
      <c r="L297" s="68"/>
      <c r="M297" s="80"/>
      <c r="N297" s="221"/>
      <c r="O297" s="165"/>
      <c r="P297" s="166"/>
      <c r="Q297" s="166"/>
      <c r="R297" s="166"/>
      <c r="S297" s="166"/>
      <c r="T297" s="166"/>
      <c r="U297" s="166"/>
      <c r="V297" s="166"/>
      <c r="W297" s="167"/>
    </row>
    <row r="298" spans="1:23" ht="21">
      <c r="A298" s="62"/>
      <c r="B298" s="220"/>
      <c r="C298" s="166"/>
      <c r="D298" s="166"/>
      <c r="E298" s="166"/>
      <c r="F298" s="166"/>
      <c r="G298" s="166"/>
      <c r="H298" s="166"/>
      <c r="I298" s="166"/>
      <c r="J298" s="79"/>
      <c r="K298" s="67"/>
      <c r="L298" s="68"/>
      <c r="M298" s="80"/>
      <c r="N298" s="221"/>
      <c r="O298" s="165"/>
      <c r="P298" s="166"/>
      <c r="Q298" s="166"/>
      <c r="R298" s="166"/>
      <c r="S298" s="166"/>
      <c r="T298" s="166"/>
      <c r="U298" s="166"/>
      <c r="V298" s="166"/>
      <c r="W298" s="167"/>
    </row>
    <row r="299" spans="1:23" ht="21">
      <c r="A299" s="62"/>
      <c r="B299" s="168"/>
      <c r="C299" s="65"/>
      <c r="D299" s="65"/>
      <c r="E299" s="65"/>
      <c r="F299" s="65"/>
      <c r="G299" s="65"/>
      <c r="H299" s="65"/>
      <c r="I299" s="65"/>
      <c r="J299" s="66"/>
      <c r="K299" s="67"/>
      <c r="L299" s="68"/>
      <c r="M299" s="73"/>
      <c r="N299" s="73"/>
      <c r="O299" s="86"/>
      <c r="P299" s="87"/>
      <c r="Q299" s="87"/>
      <c r="R299" s="87"/>
      <c r="S299" s="87"/>
      <c r="T299" s="87"/>
      <c r="U299" s="87"/>
      <c r="V299" s="87"/>
      <c r="W299" s="88"/>
    </row>
    <row r="300" spans="1:23" ht="21">
      <c r="A300" s="62"/>
      <c r="B300" s="89"/>
      <c r="C300" s="90"/>
      <c r="D300" s="90"/>
      <c r="E300" s="90"/>
      <c r="F300" s="90"/>
      <c r="G300" s="90"/>
      <c r="H300" s="90"/>
      <c r="I300" s="90"/>
      <c r="J300" s="91"/>
      <c r="K300" s="92"/>
      <c r="L300" s="93"/>
      <c r="M300" s="93"/>
      <c r="N300" s="93"/>
      <c r="O300" s="94"/>
      <c r="P300" s="90"/>
      <c r="Q300" s="90"/>
      <c r="R300" s="90"/>
      <c r="S300" s="90"/>
      <c r="T300" s="90"/>
      <c r="U300" s="90"/>
      <c r="V300" s="90"/>
      <c r="W300" s="95"/>
    </row>
    <row r="301" spans="1:23" s="46" customFormat="1" ht="24">
      <c r="A301" s="42"/>
      <c r="B301" s="43"/>
      <c r="C301" s="475" t="s">
        <v>29</v>
      </c>
      <c r="D301" s="480" t="str">
        <f>'明細（システム導入）'!D276:L276</f>
        <v>現地調査システム導入</v>
      </c>
      <c r="E301" s="477"/>
      <c r="F301" s="477"/>
      <c r="G301" s="477"/>
      <c r="H301" s="477"/>
      <c r="I301" s="477"/>
      <c r="J301" s="477"/>
      <c r="K301" s="477"/>
      <c r="L301" s="477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5"/>
    </row>
    <row r="302" spans="1:23" s="52" customFormat="1" ht="24">
      <c r="A302" s="42"/>
      <c r="B302" s="47">
        <v>39</v>
      </c>
      <c r="C302" s="475"/>
      <c r="D302" s="481" t="str">
        <f>'設計内訳（システム導入）'!G58</f>
        <v>動作検証</v>
      </c>
      <c r="E302" s="482"/>
      <c r="F302" s="482"/>
      <c r="G302" s="482"/>
      <c r="H302" s="482"/>
      <c r="I302" s="482"/>
      <c r="J302" s="482"/>
      <c r="K302" s="482"/>
      <c r="L302" s="482"/>
      <c r="M302" s="48"/>
      <c r="N302" s="49">
        <v>1</v>
      </c>
      <c r="O302" s="50" t="s">
        <v>177</v>
      </c>
      <c r="P302" s="50" t="s">
        <v>31</v>
      </c>
      <c r="Q302" s="50"/>
      <c r="R302" s="50"/>
      <c r="S302" s="50"/>
      <c r="T302" s="50"/>
      <c r="U302" s="50"/>
      <c r="V302" s="50"/>
      <c r="W302" s="51"/>
    </row>
    <row r="303" spans="1:23" s="53" customFormat="1" ht="5.25">
      <c r="B303" s="54"/>
      <c r="C303" s="55"/>
      <c r="D303" s="56"/>
      <c r="E303" s="57"/>
      <c r="F303" s="57"/>
      <c r="G303" s="57"/>
      <c r="H303" s="57"/>
      <c r="I303" s="57"/>
      <c r="J303" s="58"/>
      <c r="K303" s="58"/>
      <c r="M303" s="54"/>
      <c r="N303" s="58"/>
      <c r="O303" s="57"/>
      <c r="P303" s="57"/>
      <c r="Q303" s="57"/>
      <c r="R303" s="57"/>
      <c r="S303" s="57"/>
      <c r="T303" s="57"/>
      <c r="U303" s="57"/>
      <c r="V303" s="57"/>
      <c r="W303" s="58"/>
    </row>
    <row r="304" spans="1:23" ht="24">
      <c r="A304" s="59"/>
      <c r="B304" s="469" t="s">
        <v>32</v>
      </c>
      <c r="C304" s="470"/>
      <c r="D304" s="470"/>
      <c r="E304" s="470"/>
      <c r="F304" s="470"/>
      <c r="G304" s="470"/>
      <c r="H304" s="470"/>
      <c r="I304" s="470"/>
      <c r="J304" s="471"/>
      <c r="K304" s="60" t="s">
        <v>33</v>
      </c>
      <c r="L304" s="60" t="s">
        <v>0</v>
      </c>
      <c r="M304" s="61" t="s">
        <v>34</v>
      </c>
      <c r="N304" s="60" t="s">
        <v>3</v>
      </c>
      <c r="O304" s="472" t="s">
        <v>35</v>
      </c>
      <c r="P304" s="470"/>
      <c r="Q304" s="470"/>
      <c r="R304" s="470"/>
      <c r="S304" s="470"/>
      <c r="T304" s="470"/>
      <c r="U304" s="470"/>
      <c r="V304" s="470"/>
      <c r="W304" s="473"/>
    </row>
    <row r="305" spans="1:23" ht="21">
      <c r="A305" s="62"/>
      <c r="B305" s="169"/>
      <c r="C305" s="212" t="s">
        <v>102</v>
      </c>
      <c r="D305" s="212"/>
      <c r="E305" s="212"/>
      <c r="F305" s="212"/>
      <c r="G305" s="212"/>
      <c r="H305" s="212"/>
      <c r="I305" s="212"/>
      <c r="J305" s="213"/>
      <c r="K305" s="100"/>
      <c r="L305" s="214"/>
      <c r="M305" s="215"/>
      <c r="N305" s="215"/>
      <c r="O305" s="216"/>
      <c r="P305" s="217"/>
      <c r="Q305" s="217"/>
      <c r="R305" s="217"/>
      <c r="S305" s="217"/>
      <c r="T305" s="217"/>
      <c r="U305" s="217"/>
      <c r="V305" s="217"/>
      <c r="W305" s="218"/>
    </row>
    <row r="306" spans="1:23" ht="21">
      <c r="A306" s="62"/>
      <c r="B306" s="168"/>
      <c r="C306" s="65"/>
      <c r="D306" s="219" t="s">
        <v>103</v>
      </c>
      <c r="E306" s="65"/>
      <c r="F306" s="65"/>
      <c r="G306" s="65"/>
      <c r="H306" s="65"/>
      <c r="I306" s="65"/>
      <c r="J306" s="66"/>
      <c r="K306" s="331"/>
      <c r="L306" s="68" t="s">
        <v>38</v>
      </c>
      <c r="M306" s="332"/>
      <c r="N306" s="69">
        <f>INT(K306*M306)</f>
        <v>0</v>
      </c>
      <c r="O306" s="70"/>
      <c r="P306" s="71"/>
      <c r="Q306" s="71"/>
      <c r="R306" s="71"/>
      <c r="S306" s="71"/>
      <c r="T306" s="71"/>
      <c r="U306" s="71"/>
      <c r="V306" s="71"/>
      <c r="W306" s="72"/>
    </row>
    <row r="307" spans="1:23" ht="21">
      <c r="A307" s="62"/>
      <c r="B307" s="168"/>
      <c r="C307" s="65"/>
      <c r="D307" s="219" t="s">
        <v>104</v>
      </c>
      <c r="E307" s="65"/>
      <c r="F307" s="65"/>
      <c r="G307" s="65"/>
      <c r="H307" s="65"/>
      <c r="I307" s="65"/>
      <c r="J307" s="66"/>
      <c r="K307" s="331"/>
      <c r="L307" s="68" t="s">
        <v>38</v>
      </c>
      <c r="M307" s="332"/>
      <c r="N307" s="69">
        <f>INT(K307*M307)</f>
        <v>0</v>
      </c>
      <c r="O307" s="70"/>
      <c r="P307" s="71"/>
      <c r="Q307" s="71"/>
      <c r="R307" s="71"/>
      <c r="S307" s="71"/>
      <c r="T307" s="71"/>
      <c r="U307" s="71"/>
      <c r="V307" s="71"/>
      <c r="W307" s="72"/>
    </row>
    <row r="308" spans="1:23" ht="21">
      <c r="A308" s="62"/>
      <c r="B308" s="168"/>
      <c r="C308" s="65"/>
      <c r="D308" s="219" t="s">
        <v>105</v>
      </c>
      <c r="E308" s="65"/>
      <c r="F308" s="65"/>
      <c r="G308" s="65"/>
      <c r="H308" s="65"/>
      <c r="I308" s="65"/>
      <c r="J308" s="66"/>
      <c r="K308" s="331"/>
      <c r="L308" s="68" t="s">
        <v>38</v>
      </c>
      <c r="M308" s="332"/>
      <c r="N308" s="69">
        <f>INT(K308*M308)</f>
        <v>0</v>
      </c>
      <c r="O308" s="70"/>
      <c r="P308" s="71"/>
      <c r="Q308" s="71"/>
      <c r="R308" s="71"/>
      <c r="S308" s="71"/>
      <c r="T308" s="71"/>
      <c r="U308" s="71"/>
      <c r="V308" s="71"/>
      <c r="W308" s="72"/>
    </row>
    <row r="309" spans="1:23" ht="21">
      <c r="A309" s="62"/>
      <c r="B309" s="168"/>
      <c r="C309" s="65"/>
      <c r="D309" s="219" t="s">
        <v>106</v>
      </c>
      <c r="E309" s="65"/>
      <c r="F309" s="65"/>
      <c r="G309" s="65"/>
      <c r="H309" s="65"/>
      <c r="I309" s="65"/>
      <c r="J309" s="66"/>
      <c r="K309" s="331"/>
      <c r="L309" s="68" t="s">
        <v>38</v>
      </c>
      <c r="M309" s="332"/>
      <c r="N309" s="69">
        <f>INT(K309*M309)</f>
        <v>0</v>
      </c>
      <c r="O309" s="70"/>
      <c r="P309" s="71"/>
      <c r="Q309" s="71"/>
      <c r="R309" s="71"/>
      <c r="S309" s="71"/>
      <c r="T309" s="71"/>
      <c r="U309" s="71"/>
      <c r="V309" s="71"/>
      <c r="W309" s="72"/>
    </row>
    <row r="310" spans="1:23" ht="21">
      <c r="A310" s="62"/>
      <c r="B310" s="168"/>
      <c r="C310" s="65"/>
      <c r="D310" s="219" t="s">
        <v>107</v>
      </c>
      <c r="E310" s="65"/>
      <c r="F310" s="65"/>
      <c r="G310" s="65"/>
      <c r="H310" s="65"/>
      <c r="I310" s="65"/>
      <c r="J310" s="66"/>
      <c r="K310" s="331"/>
      <c r="L310" s="68" t="s">
        <v>38</v>
      </c>
      <c r="M310" s="332"/>
      <c r="N310" s="69">
        <f>INT(K310*M310)</f>
        <v>0</v>
      </c>
      <c r="O310" s="70"/>
      <c r="P310" s="71"/>
      <c r="Q310" s="71"/>
      <c r="R310" s="71"/>
      <c r="S310" s="71"/>
      <c r="T310" s="71"/>
      <c r="U310" s="71"/>
      <c r="V310" s="71"/>
      <c r="W310" s="72"/>
    </row>
    <row r="311" spans="1:23" ht="21">
      <c r="A311" s="62"/>
      <c r="B311" s="168"/>
      <c r="C311" s="65" t="s">
        <v>108</v>
      </c>
      <c r="D311" s="65"/>
      <c r="E311" s="65"/>
      <c r="F311" s="65"/>
      <c r="G311" s="65"/>
      <c r="H311" s="65"/>
      <c r="I311" s="65"/>
      <c r="J311" s="66"/>
      <c r="K311" s="67"/>
      <c r="L311" s="68"/>
      <c r="M311" s="73"/>
      <c r="N311" s="73"/>
      <c r="O311" s="70"/>
      <c r="P311" s="71"/>
      <c r="Q311" s="71"/>
      <c r="R311" s="71"/>
      <c r="S311" s="71"/>
      <c r="T311" s="71"/>
      <c r="U311" s="71"/>
      <c r="V311" s="71"/>
      <c r="W311" s="72"/>
    </row>
    <row r="312" spans="1:23" ht="21">
      <c r="A312" s="62"/>
      <c r="B312" s="168"/>
      <c r="C312" s="65"/>
      <c r="D312" s="219" t="s">
        <v>103</v>
      </c>
      <c r="E312" s="65"/>
      <c r="F312" s="65"/>
      <c r="G312" s="65"/>
      <c r="H312" s="65"/>
      <c r="I312" s="65"/>
      <c r="J312" s="66"/>
      <c r="K312" s="331"/>
      <c r="L312" s="68" t="s">
        <v>38</v>
      </c>
      <c r="M312" s="332"/>
      <c r="N312" s="73">
        <f>INT(K312*M312)</f>
        <v>0</v>
      </c>
      <c r="O312" s="70"/>
      <c r="P312" s="71"/>
      <c r="Q312" s="71"/>
      <c r="R312" s="71"/>
      <c r="S312" s="71"/>
      <c r="T312" s="71"/>
      <c r="U312" s="71"/>
      <c r="V312" s="71"/>
      <c r="W312" s="72"/>
    </row>
    <row r="313" spans="1:23" ht="21">
      <c r="A313" s="62"/>
      <c r="B313" s="168"/>
      <c r="C313" s="65"/>
      <c r="D313" s="219" t="s">
        <v>104</v>
      </c>
      <c r="E313" s="65"/>
      <c r="F313" s="65"/>
      <c r="G313" s="65"/>
      <c r="H313" s="65"/>
      <c r="I313" s="65"/>
      <c r="J313" s="66"/>
      <c r="K313" s="331"/>
      <c r="L313" s="68" t="s">
        <v>38</v>
      </c>
      <c r="M313" s="332"/>
      <c r="N313" s="73">
        <f>INT(K313*M313)</f>
        <v>0</v>
      </c>
      <c r="O313" s="70"/>
      <c r="P313" s="71"/>
      <c r="Q313" s="71"/>
      <c r="R313" s="71"/>
      <c r="S313" s="71"/>
      <c r="T313" s="71"/>
      <c r="U313" s="71"/>
      <c r="V313" s="71"/>
      <c r="W313" s="72"/>
    </row>
    <row r="314" spans="1:23" ht="21">
      <c r="A314" s="62"/>
      <c r="B314" s="168"/>
      <c r="C314" s="65"/>
      <c r="D314" s="219" t="s">
        <v>105</v>
      </c>
      <c r="E314" s="65"/>
      <c r="F314" s="65"/>
      <c r="G314" s="65"/>
      <c r="H314" s="65"/>
      <c r="I314" s="65"/>
      <c r="J314" s="66"/>
      <c r="K314" s="331"/>
      <c r="L314" s="68" t="s">
        <v>38</v>
      </c>
      <c r="M314" s="332"/>
      <c r="N314" s="73">
        <f>INT(K314*M314)</f>
        <v>0</v>
      </c>
      <c r="O314" s="70"/>
      <c r="P314" s="71"/>
      <c r="Q314" s="71"/>
      <c r="R314" s="71"/>
      <c r="S314" s="71"/>
      <c r="T314" s="71"/>
      <c r="U314" s="71"/>
      <c r="V314" s="71"/>
      <c r="W314" s="72"/>
    </row>
    <row r="315" spans="1:23" ht="21">
      <c r="A315" s="62"/>
      <c r="B315" s="168"/>
      <c r="C315" s="65"/>
      <c r="D315" s="219" t="s">
        <v>106</v>
      </c>
      <c r="E315" s="65"/>
      <c r="F315" s="65"/>
      <c r="G315" s="65"/>
      <c r="H315" s="65"/>
      <c r="I315" s="65"/>
      <c r="J315" s="66"/>
      <c r="K315" s="331"/>
      <c r="L315" s="68" t="s">
        <v>38</v>
      </c>
      <c r="M315" s="332"/>
      <c r="N315" s="73">
        <f>INT(K315*M315)</f>
        <v>0</v>
      </c>
      <c r="O315" s="70"/>
      <c r="P315" s="71"/>
      <c r="Q315" s="71"/>
      <c r="R315" s="71"/>
      <c r="S315" s="71"/>
      <c r="T315" s="71"/>
      <c r="U315" s="71"/>
      <c r="V315" s="71"/>
      <c r="W315" s="72"/>
    </row>
    <row r="316" spans="1:23" ht="21">
      <c r="A316" s="62"/>
      <c r="B316" s="168"/>
      <c r="C316" s="65"/>
      <c r="D316" s="219" t="s">
        <v>107</v>
      </c>
      <c r="E316" s="65"/>
      <c r="F316" s="65"/>
      <c r="G316" s="65"/>
      <c r="H316" s="65"/>
      <c r="I316" s="65"/>
      <c r="J316" s="66"/>
      <c r="K316" s="331"/>
      <c r="L316" s="68" t="s">
        <v>38</v>
      </c>
      <c r="M316" s="332"/>
      <c r="N316" s="73">
        <f>INT(K316*M316)</f>
        <v>0</v>
      </c>
      <c r="O316" s="70"/>
      <c r="P316" s="71"/>
      <c r="Q316" s="71"/>
      <c r="R316" s="71"/>
      <c r="S316" s="71"/>
      <c r="T316" s="71"/>
      <c r="U316" s="71"/>
      <c r="V316" s="71"/>
      <c r="W316" s="72"/>
    </row>
    <row r="317" spans="1:23" ht="21">
      <c r="A317" s="62"/>
      <c r="B317" s="75" t="s">
        <v>109</v>
      </c>
      <c r="C317" s="65"/>
      <c r="D317" s="65"/>
      <c r="E317" s="65"/>
      <c r="F317" s="65"/>
      <c r="G317" s="65"/>
      <c r="H317" s="65"/>
      <c r="I317" s="65"/>
      <c r="J317" s="66"/>
      <c r="K317" s="67"/>
      <c r="L317" s="68"/>
      <c r="M317" s="73"/>
      <c r="N317" s="73">
        <f>SUM(N306:N316)</f>
        <v>0</v>
      </c>
      <c r="O317" s="465" t="str">
        <f>N302&amp;O302&amp;P302</f>
        <v>1式当たり</v>
      </c>
      <c r="P317" s="466"/>
      <c r="Q317" s="466"/>
      <c r="R317" s="466"/>
      <c r="S317" s="466"/>
      <c r="T317" s="466"/>
      <c r="U317" s="466"/>
      <c r="V317" s="466"/>
      <c r="W317" s="467"/>
    </row>
    <row r="318" spans="1:23" ht="21">
      <c r="A318" s="62"/>
      <c r="B318" s="77"/>
      <c r="C318" s="166"/>
      <c r="D318" s="166"/>
      <c r="E318" s="166"/>
      <c r="F318" s="166"/>
      <c r="G318" s="166"/>
      <c r="H318" s="166"/>
      <c r="I318" s="166"/>
      <c r="J318" s="79"/>
      <c r="K318" s="67"/>
      <c r="L318" s="80"/>
      <c r="M318" s="80"/>
      <c r="N318" s="80"/>
      <c r="O318" s="81"/>
      <c r="P318" s="82"/>
      <c r="Q318" s="82"/>
      <c r="R318" s="82"/>
      <c r="S318" s="82"/>
      <c r="T318" s="82"/>
      <c r="U318" s="82"/>
      <c r="V318" s="82"/>
      <c r="W318" s="83"/>
    </row>
    <row r="319" spans="1:23" ht="21">
      <c r="A319" s="62"/>
      <c r="B319" s="220" t="s">
        <v>110</v>
      </c>
      <c r="C319" s="166"/>
      <c r="D319" s="166"/>
      <c r="E319" s="166"/>
      <c r="F319" s="166"/>
      <c r="G319" s="166"/>
      <c r="H319" s="166"/>
      <c r="I319" s="166"/>
      <c r="J319" s="79"/>
      <c r="K319" s="67">
        <v>1</v>
      </c>
      <c r="L319" s="68" t="str">
        <f>O302</f>
        <v>式</v>
      </c>
      <c r="M319" s="80"/>
      <c r="N319" s="221">
        <f>ROUNDDOWN(N317/N302,0)</f>
        <v>0</v>
      </c>
      <c r="O319" s="165"/>
      <c r="P319" s="166"/>
      <c r="Q319" s="166"/>
      <c r="R319" s="166"/>
      <c r="S319" s="166"/>
      <c r="T319" s="166"/>
      <c r="U319" s="166"/>
      <c r="V319" s="166"/>
      <c r="W319" s="167"/>
    </row>
    <row r="320" spans="1:23" ht="21">
      <c r="A320" s="62"/>
      <c r="B320" s="220"/>
      <c r="C320" s="166"/>
      <c r="D320" s="166"/>
      <c r="E320" s="166"/>
      <c r="F320" s="166"/>
      <c r="G320" s="166"/>
      <c r="H320" s="166"/>
      <c r="I320" s="166"/>
      <c r="J320" s="79"/>
      <c r="K320" s="67"/>
      <c r="L320" s="68"/>
      <c r="M320" s="80"/>
      <c r="N320" s="221"/>
      <c r="O320" s="165"/>
      <c r="P320" s="166"/>
      <c r="Q320" s="166"/>
      <c r="R320" s="166"/>
      <c r="S320" s="166"/>
      <c r="T320" s="166"/>
      <c r="U320" s="166"/>
      <c r="V320" s="166"/>
      <c r="W320" s="167"/>
    </row>
    <row r="321" spans="1:23" ht="21">
      <c r="A321" s="62"/>
      <c r="B321" s="220"/>
      <c r="C321" s="166"/>
      <c r="D321" s="166"/>
      <c r="E321" s="166"/>
      <c r="F321" s="166"/>
      <c r="G321" s="166"/>
      <c r="H321" s="166"/>
      <c r="I321" s="166"/>
      <c r="J321" s="79"/>
      <c r="K321" s="67"/>
      <c r="L321" s="68"/>
      <c r="M321" s="80"/>
      <c r="N321" s="221"/>
      <c r="O321" s="165"/>
      <c r="P321" s="166"/>
      <c r="Q321" s="166"/>
      <c r="R321" s="166"/>
      <c r="S321" s="166"/>
      <c r="T321" s="166"/>
      <c r="U321" s="166"/>
      <c r="V321" s="166"/>
      <c r="W321" s="167"/>
    </row>
    <row r="322" spans="1:23" ht="21">
      <c r="A322" s="62"/>
      <c r="B322" s="220"/>
      <c r="C322" s="166"/>
      <c r="D322" s="166"/>
      <c r="E322" s="166"/>
      <c r="F322" s="166"/>
      <c r="G322" s="166"/>
      <c r="H322" s="166"/>
      <c r="I322" s="166"/>
      <c r="J322" s="79"/>
      <c r="K322" s="67"/>
      <c r="L322" s="68"/>
      <c r="M322" s="80"/>
      <c r="N322" s="221"/>
      <c r="O322" s="165"/>
      <c r="P322" s="166"/>
      <c r="Q322" s="166"/>
      <c r="R322" s="166"/>
      <c r="S322" s="166"/>
      <c r="T322" s="166"/>
      <c r="U322" s="166"/>
      <c r="V322" s="166"/>
      <c r="W322" s="167"/>
    </row>
    <row r="323" spans="1:23" ht="21">
      <c r="A323" s="62"/>
      <c r="B323" s="220"/>
      <c r="C323" s="166"/>
      <c r="D323" s="166"/>
      <c r="E323" s="166"/>
      <c r="F323" s="166"/>
      <c r="G323" s="166"/>
      <c r="H323" s="166"/>
      <c r="I323" s="166"/>
      <c r="J323" s="79"/>
      <c r="K323" s="67"/>
      <c r="L323" s="68"/>
      <c r="M323" s="80"/>
      <c r="N323" s="221"/>
      <c r="O323" s="165"/>
      <c r="P323" s="166"/>
      <c r="Q323" s="166"/>
      <c r="R323" s="166"/>
      <c r="S323" s="166"/>
      <c r="T323" s="166"/>
      <c r="U323" s="166"/>
      <c r="V323" s="166"/>
      <c r="W323" s="167"/>
    </row>
    <row r="324" spans="1:23" ht="21">
      <c r="A324" s="62"/>
      <c r="B324" s="168"/>
      <c r="C324" s="65"/>
      <c r="D324" s="65"/>
      <c r="E324" s="65"/>
      <c r="F324" s="65"/>
      <c r="G324" s="65"/>
      <c r="H324" s="65"/>
      <c r="I324" s="65"/>
      <c r="J324" s="66"/>
      <c r="K324" s="67"/>
      <c r="L324" s="68"/>
      <c r="M324" s="73"/>
      <c r="N324" s="73"/>
      <c r="O324" s="86"/>
      <c r="P324" s="87"/>
      <c r="Q324" s="87"/>
      <c r="R324" s="87"/>
      <c r="S324" s="87"/>
      <c r="T324" s="87"/>
      <c r="U324" s="87"/>
      <c r="V324" s="87"/>
      <c r="W324" s="88"/>
    </row>
    <row r="325" spans="1:23" ht="21">
      <c r="A325" s="62"/>
      <c r="B325" s="89"/>
      <c r="C325" s="90"/>
      <c r="D325" s="90"/>
      <c r="E325" s="90"/>
      <c r="F325" s="90"/>
      <c r="G325" s="90"/>
      <c r="H325" s="90"/>
      <c r="I325" s="90"/>
      <c r="J325" s="91"/>
      <c r="K325" s="92"/>
      <c r="L325" s="93"/>
      <c r="M325" s="93"/>
      <c r="N325" s="93"/>
      <c r="O325" s="94"/>
      <c r="P325" s="90"/>
      <c r="Q325" s="90"/>
      <c r="R325" s="90"/>
      <c r="S325" s="90"/>
      <c r="T325" s="90"/>
      <c r="U325" s="90"/>
      <c r="V325" s="90"/>
      <c r="W325" s="95"/>
    </row>
  </sheetData>
  <mergeCells count="78">
    <mergeCell ref="O317:W317"/>
    <mergeCell ref="C276:C277"/>
    <mergeCell ref="D276:L276"/>
    <mergeCell ref="D277:L277"/>
    <mergeCell ref="B279:J279"/>
    <mergeCell ref="O279:W279"/>
    <mergeCell ref="O292:W292"/>
    <mergeCell ref="C301:C302"/>
    <mergeCell ref="D301:L301"/>
    <mergeCell ref="D302:L302"/>
    <mergeCell ref="B304:J304"/>
    <mergeCell ref="O304:W304"/>
    <mergeCell ref="O267:W267"/>
    <mergeCell ref="C226:C227"/>
    <mergeCell ref="D226:L226"/>
    <mergeCell ref="D227:L227"/>
    <mergeCell ref="B229:J229"/>
    <mergeCell ref="O229:W229"/>
    <mergeCell ref="O242:W242"/>
    <mergeCell ref="C251:C252"/>
    <mergeCell ref="D251:L251"/>
    <mergeCell ref="D252:L252"/>
    <mergeCell ref="B254:J254"/>
    <mergeCell ref="O254:W254"/>
    <mergeCell ref="O217:W217"/>
    <mergeCell ref="C176:C177"/>
    <mergeCell ref="D176:L176"/>
    <mergeCell ref="D177:L177"/>
    <mergeCell ref="B179:J179"/>
    <mergeCell ref="O179:W179"/>
    <mergeCell ref="O192:W192"/>
    <mergeCell ref="C201:C202"/>
    <mergeCell ref="D201:L201"/>
    <mergeCell ref="D202:L202"/>
    <mergeCell ref="B204:J204"/>
    <mergeCell ref="O204:W204"/>
    <mergeCell ref="O167:W167"/>
    <mergeCell ref="C126:C127"/>
    <mergeCell ref="D126:L126"/>
    <mergeCell ref="D127:L127"/>
    <mergeCell ref="B129:J129"/>
    <mergeCell ref="O129:W129"/>
    <mergeCell ref="O142:W142"/>
    <mergeCell ref="C151:C152"/>
    <mergeCell ref="D151:L151"/>
    <mergeCell ref="D152:L152"/>
    <mergeCell ref="B154:J154"/>
    <mergeCell ref="O154:W154"/>
    <mergeCell ref="O117:W117"/>
    <mergeCell ref="C76:C77"/>
    <mergeCell ref="D76:L76"/>
    <mergeCell ref="D77:L77"/>
    <mergeCell ref="B79:J79"/>
    <mergeCell ref="O79:W79"/>
    <mergeCell ref="O92:W92"/>
    <mergeCell ref="C101:C102"/>
    <mergeCell ref="D101:L101"/>
    <mergeCell ref="D102:L102"/>
    <mergeCell ref="B104:J104"/>
    <mergeCell ref="O104:W104"/>
    <mergeCell ref="O67:W67"/>
    <mergeCell ref="C26:C27"/>
    <mergeCell ref="D26:L26"/>
    <mergeCell ref="D27:L27"/>
    <mergeCell ref="B29:J29"/>
    <mergeCell ref="O29:W29"/>
    <mergeCell ref="O42:W42"/>
    <mergeCell ref="C51:C52"/>
    <mergeCell ref="D51:L51"/>
    <mergeCell ref="D52:L52"/>
    <mergeCell ref="B54:J54"/>
    <mergeCell ref="O54:W54"/>
    <mergeCell ref="O17:W17"/>
    <mergeCell ref="C1:C2"/>
    <mergeCell ref="D1:L1"/>
    <mergeCell ref="D2:L2"/>
    <mergeCell ref="B4:J4"/>
    <mergeCell ref="O4:W4"/>
  </mergeCells>
  <phoneticPr fontId="4"/>
  <printOptions horizontalCentered="1" verticalCentered="1"/>
  <pageMargins left="0.39370078740157483" right="0.39370078740157483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showZeros="0" view="pageBreakPreview" zoomScale="82" zoomScaleNormal="100" zoomScaleSheetLayoutView="82" workbookViewId="0">
      <selection activeCell="H7" sqref="H7"/>
    </sheetView>
  </sheetViews>
  <sheetFormatPr defaultRowHeight="11.25"/>
  <cols>
    <col min="1" max="2" width="12.625" style="307" customWidth="1"/>
    <col min="3" max="3" width="36.625" style="307" customWidth="1"/>
    <col min="4" max="4" width="9.375" style="228" customWidth="1"/>
    <col min="5" max="5" width="10.625" style="307" customWidth="1"/>
    <col min="6" max="6" width="11.625" style="308" customWidth="1"/>
    <col min="7" max="7" width="2.375" style="306" bestFit="1" customWidth="1"/>
    <col min="8" max="8" width="13.625" style="308" customWidth="1"/>
    <col min="9" max="9" width="2.375" style="306" bestFit="1" customWidth="1"/>
    <col min="10" max="10" width="29.375" style="228" customWidth="1"/>
    <col min="11" max="11" width="10.5" style="228" bestFit="1" customWidth="1"/>
    <col min="12" max="12" width="11.5" style="228" bestFit="1" customWidth="1"/>
    <col min="13" max="13" width="10" style="228" bestFit="1" customWidth="1"/>
    <col min="14" max="14" width="11" style="228" bestFit="1" customWidth="1"/>
    <col min="15" max="256" width="9" style="228"/>
    <col min="257" max="258" width="12.625" style="228" customWidth="1"/>
    <col min="259" max="259" width="36.625" style="228" customWidth="1"/>
    <col min="260" max="260" width="9.375" style="228" customWidth="1"/>
    <col min="261" max="261" width="10.625" style="228" customWidth="1"/>
    <col min="262" max="262" width="11.625" style="228" customWidth="1"/>
    <col min="263" max="263" width="2.375" style="228" bestFit="1" customWidth="1"/>
    <col min="264" max="264" width="13.625" style="228" customWidth="1"/>
    <col min="265" max="265" width="2.375" style="228" bestFit="1" customWidth="1"/>
    <col min="266" max="266" width="29.375" style="228" customWidth="1"/>
    <col min="267" max="267" width="10.5" style="228" bestFit="1" customWidth="1"/>
    <col min="268" max="268" width="11.5" style="228" bestFit="1" customWidth="1"/>
    <col min="269" max="269" width="10" style="228" bestFit="1" customWidth="1"/>
    <col min="270" max="270" width="11" style="228" bestFit="1" customWidth="1"/>
    <col min="271" max="512" width="9" style="228"/>
    <col min="513" max="514" width="12.625" style="228" customWidth="1"/>
    <col min="515" max="515" width="36.625" style="228" customWidth="1"/>
    <col min="516" max="516" width="9.375" style="228" customWidth="1"/>
    <col min="517" max="517" width="10.625" style="228" customWidth="1"/>
    <col min="518" max="518" width="11.625" style="228" customWidth="1"/>
    <col min="519" max="519" width="2.375" style="228" bestFit="1" customWidth="1"/>
    <col min="520" max="520" width="13.625" style="228" customWidth="1"/>
    <col min="521" max="521" width="2.375" style="228" bestFit="1" customWidth="1"/>
    <col min="522" max="522" width="29.375" style="228" customWidth="1"/>
    <col min="523" max="523" width="10.5" style="228" bestFit="1" customWidth="1"/>
    <col min="524" max="524" width="11.5" style="228" bestFit="1" customWidth="1"/>
    <col min="525" max="525" width="10" style="228" bestFit="1" customWidth="1"/>
    <col min="526" max="526" width="11" style="228" bestFit="1" customWidth="1"/>
    <col min="527" max="768" width="9" style="228"/>
    <col min="769" max="770" width="12.625" style="228" customWidth="1"/>
    <col min="771" max="771" width="36.625" style="228" customWidth="1"/>
    <col min="772" max="772" width="9.375" style="228" customWidth="1"/>
    <col min="773" max="773" width="10.625" style="228" customWidth="1"/>
    <col min="774" max="774" width="11.625" style="228" customWidth="1"/>
    <col min="775" max="775" width="2.375" style="228" bestFit="1" customWidth="1"/>
    <col min="776" max="776" width="13.625" style="228" customWidth="1"/>
    <col min="777" max="777" width="2.375" style="228" bestFit="1" customWidth="1"/>
    <col min="778" max="778" width="29.375" style="228" customWidth="1"/>
    <col min="779" max="779" width="10.5" style="228" bestFit="1" customWidth="1"/>
    <col min="780" max="780" width="11.5" style="228" bestFit="1" customWidth="1"/>
    <col min="781" max="781" width="10" style="228" bestFit="1" customWidth="1"/>
    <col min="782" max="782" width="11" style="228" bestFit="1" customWidth="1"/>
    <col min="783" max="1024" width="9" style="228"/>
    <col min="1025" max="1026" width="12.625" style="228" customWidth="1"/>
    <col min="1027" max="1027" width="36.625" style="228" customWidth="1"/>
    <col min="1028" max="1028" width="9.375" style="228" customWidth="1"/>
    <col min="1029" max="1029" width="10.625" style="228" customWidth="1"/>
    <col min="1030" max="1030" width="11.625" style="228" customWidth="1"/>
    <col min="1031" max="1031" width="2.375" style="228" bestFit="1" customWidth="1"/>
    <col min="1032" max="1032" width="13.625" style="228" customWidth="1"/>
    <col min="1033" max="1033" width="2.375" style="228" bestFit="1" customWidth="1"/>
    <col min="1034" max="1034" width="29.375" style="228" customWidth="1"/>
    <col min="1035" max="1035" width="10.5" style="228" bestFit="1" customWidth="1"/>
    <col min="1036" max="1036" width="11.5" style="228" bestFit="1" customWidth="1"/>
    <col min="1037" max="1037" width="10" style="228" bestFit="1" customWidth="1"/>
    <col min="1038" max="1038" width="11" style="228" bestFit="1" customWidth="1"/>
    <col min="1039" max="1280" width="9" style="228"/>
    <col min="1281" max="1282" width="12.625" style="228" customWidth="1"/>
    <col min="1283" max="1283" width="36.625" style="228" customWidth="1"/>
    <col min="1284" max="1284" width="9.375" style="228" customWidth="1"/>
    <col min="1285" max="1285" width="10.625" style="228" customWidth="1"/>
    <col min="1286" max="1286" width="11.625" style="228" customWidth="1"/>
    <col min="1287" max="1287" width="2.375" style="228" bestFit="1" customWidth="1"/>
    <col min="1288" max="1288" width="13.625" style="228" customWidth="1"/>
    <col min="1289" max="1289" width="2.375" style="228" bestFit="1" customWidth="1"/>
    <col min="1290" max="1290" width="29.375" style="228" customWidth="1"/>
    <col min="1291" max="1291" width="10.5" style="228" bestFit="1" customWidth="1"/>
    <col min="1292" max="1292" width="11.5" style="228" bestFit="1" customWidth="1"/>
    <col min="1293" max="1293" width="10" style="228" bestFit="1" customWidth="1"/>
    <col min="1294" max="1294" width="11" style="228" bestFit="1" customWidth="1"/>
    <col min="1295" max="1536" width="9" style="228"/>
    <col min="1537" max="1538" width="12.625" style="228" customWidth="1"/>
    <col min="1539" max="1539" width="36.625" style="228" customWidth="1"/>
    <col min="1540" max="1540" width="9.375" style="228" customWidth="1"/>
    <col min="1541" max="1541" width="10.625" style="228" customWidth="1"/>
    <col min="1542" max="1542" width="11.625" style="228" customWidth="1"/>
    <col min="1543" max="1543" width="2.375" style="228" bestFit="1" customWidth="1"/>
    <col min="1544" max="1544" width="13.625" style="228" customWidth="1"/>
    <col min="1545" max="1545" width="2.375" style="228" bestFit="1" customWidth="1"/>
    <col min="1546" max="1546" width="29.375" style="228" customWidth="1"/>
    <col min="1547" max="1547" width="10.5" style="228" bestFit="1" customWidth="1"/>
    <col min="1548" max="1548" width="11.5" style="228" bestFit="1" customWidth="1"/>
    <col min="1549" max="1549" width="10" style="228" bestFit="1" customWidth="1"/>
    <col min="1550" max="1550" width="11" style="228" bestFit="1" customWidth="1"/>
    <col min="1551" max="1792" width="9" style="228"/>
    <col min="1793" max="1794" width="12.625" style="228" customWidth="1"/>
    <col min="1795" max="1795" width="36.625" style="228" customWidth="1"/>
    <col min="1796" max="1796" width="9.375" style="228" customWidth="1"/>
    <col min="1797" max="1797" width="10.625" style="228" customWidth="1"/>
    <col min="1798" max="1798" width="11.625" style="228" customWidth="1"/>
    <col min="1799" max="1799" width="2.375" style="228" bestFit="1" customWidth="1"/>
    <col min="1800" max="1800" width="13.625" style="228" customWidth="1"/>
    <col min="1801" max="1801" width="2.375" style="228" bestFit="1" customWidth="1"/>
    <col min="1802" max="1802" width="29.375" style="228" customWidth="1"/>
    <col min="1803" max="1803" width="10.5" style="228" bestFit="1" customWidth="1"/>
    <col min="1804" max="1804" width="11.5" style="228" bestFit="1" customWidth="1"/>
    <col min="1805" max="1805" width="10" style="228" bestFit="1" customWidth="1"/>
    <col min="1806" max="1806" width="11" style="228" bestFit="1" customWidth="1"/>
    <col min="1807" max="2048" width="9" style="228"/>
    <col min="2049" max="2050" width="12.625" style="228" customWidth="1"/>
    <col min="2051" max="2051" width="36.625" style="228" customWidth="1"/>
    <col min="2052" max="2052" width="9.375" style="228" customWidth="1"/>
    <col min="2053" max="2053" width="10.625" style="228" customWidth="1"/>
    <col min="2054" max="2054" width="11.625" style="228" customWidth="1"/>
    <col min="2055" max="2055" width="2.375" style="228" bestFit="1" customWidth="1"/>
    <col min="2056" max="2056" width="13.625" style="228" customWidth="1"/>
    <col min="2057" max="2057" width="2.375" style="228" bestFit="1" customWidth="1"/>
    <col min="2058" max="2058" width="29.375" style="228" customWidth="1"/>
    <col min="2059" max="2059" width="10.5" style="228" bestFit="1" customWidth="1"/>
    <col min="2060" max="2060" width="11.5" style="228" bestFit="1" customWidth="1"/>
    <col min="2061" max="2061" width="10" style="228" bestFit="1" customWidth="1"/>
    <col min="2062" max="2062" width="11" style="228" bestFit="1" customWidth="1"/>
    <col min="2063" max="2304" width="9" style="228"/>
    <col min="2305" max="2306" width="12.625" style="228" customWidth="1"/>
    <col min="2307" max="2307" width="36.625" style="228" customWidth="1"/>
    <col min="2308" max="2308" width="9.375" style="228" customWidth="1"/>
    <col min="2309" max="2309" width="10.625" style="228" customWidth="1"/>
    <col min="2310" max="2310" width="11.625" style="228" customWidth="1"/>
    <col min="2311" max="2311" width="2.375" style="228" bestFit="1" customWidth="1"/>
    <col min="2312" max="2312" width="13.625" style="228" customWidth="1"/>
    <col min="2313" max="2313" width="2.375" style="228" bestFit="1" customWidth="1"/>
    <col min="2314" max="2314" width="29.375" style="228" customWidth="1"/>
    <col min="2315" max="2315" width="10.5" style="228" bestFit="1" customWidth="1"/>
    <col min="2316" max="2316" width="11.5" style="228" bestFit="1" customWidth="1"/>
    <col min="2317" max="2317" width="10" style="228" bestFit="1" customWidth="1"/>
    <col min="2318" max="2318" width="11" style="228" bestFit="1" customWidth="1"/>
    <col min="2319" max="2560" width="9" style="228"/>
    <col min="2561" max="2562" width="12.625" style="228" customWidth="1"/>
    <col min="2563" max="2563" width="36.625" style="228" customWidth="1"/>
    <col min="2564" max="2564" width="9.375" style="228" customWidth="1"/>
    <col min="2565" max="2565" width="10.625" style="228" customWidth="1"/>
    <col min="2566" max="2566" width="11.625" style="228" customWidth="1"/>
    <col min="2567" max="2567" width="2.375" style="228" bestFit="1" customWidth="1"/>
    <col min="2568" max="2568" width="13.625" style="228" customWidth="1"/>
    <col min="2569" max="2569" width="2.375" style="228" bestFit="1" customWidth="1"/>
    <col min="2570" max="2570" width="29.375" style="228" customWidth="1"/>
    <col min="2571" max="2571" width="10.5" style="228" bestFit="1" customWidth="1"/>
    <col min="2572" max="2572" width="11.5" style="228" bestFit="1" customWidth="1"/>
    <col min="2573" max="2573" width="10" style="228" bestFit="1" customWidth="1"/>
    <col min="2574" max="2574" width="11" style="228" bestFit="1" customWidth="1"/>
    <col min="2575" max="2816" width="9" style="228"/>
    <col min="2817" max="2818" width="12.625" style="228" customWidth="1"/>
    <col min="2819" max="2819" width="36.625" style="228" customWidth="1"/>
    <col min="2820" max="2820" width="9.375" style="228" customWidth="1"/>
    <col min="2821" max="2821" width="10.625" style="228" customWidth="1"/>
    <col min="2822" max="2822" width="11.625" style="228" customWidth="1"/>
    <col min="2823" max="2823" width="2.375" style="228" bestFit="1" customWidth="1"/>
    <col min="2824" max="2824" width="13.625" style="228" customWidth="1"/>
    <col min="2825" max="2825" width="2.375" style="228" bestFit="1" customWidth="1"/>
    <col min="2826" max="2826" width="29.375" style="228" customWidth="1"/>
    <col min="2827" max="2827" width="10.5" style="228" bestFit="1" customWidth="1"/>
    <col min="2828" max="2828" width="11.5" style="228" bestFit="1" customWidth="1"/>
    <col min="2829" max="2829" width="10" style="228" bestFit="1" customWidth="1"/>
    <col min="2830" max="2830" width="11" style="228" bestFit="1" customWidth="1"/>
    <col min="2831" max="3072" width="9" style="228"/>
    <col min="3073" max="3074" width="12.625" style="228" customWidth="1"/>
    <col min="3075" max="3075" width="36.625" style="228" customWidth="1"/>
    <col min="3076" max="3076" width="9.375" style="228" customWidth="1"/>
    <col min="3077" max="3077" width="10.625" style="228" customWidth="1"/>
    <col min="3078" max="3078" width="11.625" style="228" customWidth="1"/>
    <col min="3079" max="3079" width="2.375" style="228" bestFit="1" customWidth="1"/>
    <col min="3080" max="3080" width="13.625" style="228" customWidth="1"/>
    <col min="3081" max="3081" width="2.375" style="228" bestFit="1" customWidth="1"/>
    <col min="3082" max="3082" width="29.375" style="228" customWidth="1"/>
    <col min="3083" max="3083" width="10.5" style="228" bestFit="1" customWidth="1"/>
    <col min="3084" max="3084" width="11.5" style="228" bestFit="1" customWidth="1"/>
    <col min="3085" max="3085" width="10" style="228" bestFit="1" customWidth="1"/>
    <col min="3086" max="3086" width="11" style="228" bestFit="1" customWidth="1"/>
    <col min="3087" max="3328" width="9" style="228"/>
    <col min="3329" max="3330" width="12.625" style="228" customWidth="1"/>
    <col min="3331" max="3331" width="36.625" style="228" customWidth="1"/>
    <col min="3332" max="3332" width="9.375" style="228" customWidth="1"/>
    <col min="3333" max="3333" width="10.625" style="228" customWidth="1"/>
    <col min="3334" max="3334" width="11.625" style="228" customWidth="1"/>
    <col min="3335" max="3335" width="2.375" style="228" bestFit="1" customWidth="1"/>
    <col min="3336" max="3336" width="13.625" style="228" customWidth="1"/>
    <col min="3337" max="3337" width="2.375" style="228" bestFit="1" customWidth="1"/>
    <col min="3338" max="3338" width="29.375" style="228" customWidth="1"/>
    <col min="3339" max="3339" width="10.5" style="228" bestFit="1" customWidth="1"/>
    <col min="3340" max="3340" width="11.5" style="228" bestFit="1" customWidth="1"/>
    <col min="3341" max="3341" width="10" style="228" bestFit="1" customWidth="1"/>
    <col min="3342" max="3342" width="11" style="228" bestFit="1" customWidth="1"/>
    <col min="3343" max="3584" width="9" style="228"/>
    <col min="3585" max="3586" width="12.625" style="228" customWidth="1"/>
    <col min="3587" max="3587" width="36.625" style="228" customWidth="1"/>
    <col min="3588" max="3588" width="9.375" style="228" customWidth="1"/>
    <col min="3589" max="3589" width="10.625" style="228" customWidth="1"/>
    <col min="3590" max="3590" width="11.625" style="228" customWidth="1"/>
    <col min="3591" max="3591" width="2.375" style="228" bestFit="1" customWidth="1"/>
    <col min="3592" max="3592" width="13.625" style="228" customWidth="1"/>
    <col min="3593" max="3593" width="2.375" style="228" bestFit="1" customWidth="1"/>
    <col min="3594" max="3594" width="29.375" style="228" customWidth="1"/>
    <col min="3595" max="3595" width="10.5" style="228" bestFit="1" customWidth="1"/>
    <col min="3596" max="3596" width="11.5" style="228" bestFit="1" customWidth="1"/>
    <col min="3597" max="3597" width="10" style="228" bestFit="1" customWidth="1"/>
    <col min="3598" max="3598" width="11" style="228" bestFit="1" customWidth="1"/>
    <col min="3599" max="3840" width="9" style="228"/>
    <col min="3841" max="3842" width="12.625" style="228" customWidth="1"/>
    <col min="3843" max="3843" width="36.625" style="228" customWidth="1"/>
    <col min="3844" max="3844" width="9.375" style="228" customWidth="1"/>
    <col min="3845" max="3845" width="10.625" style="228" customWidth="1"/>
    <col min="3846" max="3846" width="11.625" style="228" customWidth="1"/>
    <col min="3847" max="3847" width="2.375" style="228" bestFit="1" customWidth="1"/>
    <col min="3848" max="3848" width="13.625" style="228" customWidth="1"/>
    <col min="3849" max="3849" width="2.375" style="228" bestFit="1" customWidth="1"/>
    <col min="3850" max="3850" width="29.375" style="228" customWidth="1"/>
    <col min="3851" max="3851" width="10.5" style="228" bestFit="1" customWidth="1"/>
    <col min="3852" max="3852" width="11.5" style="228" bestFit="1" customWidth="1"/>
    <col min="3853" max="3853" width="10" style="228" bestFit="1" customWidth="1"/>
    <col min="3854" max="3854" width="11" style="228" bestFit="1" customWidth="1"/>
    <col min="3855" max="4096" width="9" style="228"/>
    <col min="4097" max="4098" width="12.625" style="228" customWidth="1"/>
    <col min="4099" max="4099" width="36.625" style="228" customWidth="1"/>
    <col min="4100" max="4100" width="9.375" style="228" customWidth="1"/>
    <col min="4101" max="4101" width="10.625" style="228" customWidth="1"/>
    <col min="4102" max="4102" width="11.625" style="228" customWidth="1"/>
    <col min="4103" max="4103" width="2.375" style="228" bestFit="1" customWidth="1"/>
    <col min="4104" max="4104" width="13.625" style="228" customWidth="1"/>
    <col min="4105" max="4105" width="2.375" style="228" bestFit="1" customWidth="1"/>
    <col min="4106" max="4106" width="29.375" style="228" customWidth="1"/>
    <col min="4107" max="4107" width="10.5" style="228" bestFit="1" customWidth="1"/>
    <col min="4108" max="4108" width="11.5" style="228" bestFit="1" customWidth="1"/>
    <col min="4109" max="4109" width="10" style="228" bestFit="1" customWidth="1"/>
    <col min="4110" max="4110" width="11" style="228" bestFit="1" customWidth="1"/>
    <col min="4111" max="4352" width="9" style="228"/>
    <col min="4353" max="4354" width="12.625" style="228" customWidth="1"/>
    <col min="4355" max="4355" width="36.625" style="228" customWidth="1"/>
    <col min="4356" max="4356" width="9.375" style="228" customWidth="1"/>
    <col min="4357" max="4357" width="10.625" style="228" customWidth="1"/>
    <col min="4358" max="4358" width="11.625" style="228" customWidth="1"/>
    <col min="4359" max="4359" width="2.375" style="228" bestFit="1" customWidth="1"/>
    <col min="4360" max="4360" width="13.625" style="228" customWidth="1"/>
    <col min="4361" max="4361" width="2.375" style="228" bestFit="1" customWidth="1"/>
    <col min="4362" max="4362" width="29.375" style="228" customWidth="1"/>
    <col min="4363" max="4363" width="10.5" style="228" bestFit="1" customWidth="1"/>
    <col min="4364" max="4364" width="11.5" style="228" bestFit="1" customWidth="1"/>
    <col min="4365" max="4365" width="10" style="228" bestFit="1" customWidth="1"/>
    <col min="4366" max="4366" width="11" style="228" bestFit="1" customWidth="1"/>
    <col min="4367" max="4608" width="9" style="228"/>
    <col min="4609" max="4610" width="12.625" style="228" customWidth="1"/>
    <col min="4611" max="4611" width="36.625" style="228" customWidth="1"/>
    <col min="4612" max="4612" width="9.375" style="228" customWidth="1"/>
    <col min="4613" max="4613" width="10.625" style="228" customWidth="1"/>
    <col min="4614" max="4614" width="11.625" style="228" customWidth="1"/>
    <col min="4615" max="4615" width="2.375" style="228" bestFit="1" customWidth="1"/>
    <col min="4616" max="4616" width="13.625" style="228" customWidth="1"/>
    <col min="4617" max="4617" width="2.375" style="228" bestFit="1" customWidth="1"/>
    <col min="4618" max="4618" width="29.375" style="228" customWidth="1"/>
    <col min="4619" max="4619" width="10.5" style="228" bestFit="1" customWidth="1"/>
    <col min="4620" max="4620" width="11.5" style="228" bestFit="1" customWidth="1"/>
    <col min="4621" max="4621" width="10" style="228" bestFit="1" customWidth="1"/>
    <col min="4622" max="4622" width="11" style="228" bestFit="1" customWidth="1"/>
    <col min="4623" max="4864" width="9" style="228"/>
    <col min="4865" max="4866" width="12.625" style="228" customWidth="1"/>
    <col min="4867" max="4867" width="36.625" style="228" customWidth="1"/>
    <col min="4868" max="4868" width="9.375" style="228" customWidth="1"/>
    <col min="4869" max="4869" width="10.625" style="228" customWidth="1"/>
    <col min="4870" max="4870" width="11.625" style="228" customWidth="1"/>
    <col min="4871" max="4871" width="2.375" style="228" bestFit="1" customWidth="1"/>
    <col min="4872" max="4872" width="13.625" style="228" customWidth="1"/>
    <col min="4873" max="4873" width="2.375" style="228" bestFit="1" customWidth="1"/>
    <col min="4874" max="4874" width="29.375" style="228" customWidth="1"/>
    <col min="4875" max="4875" width="10.5" style="228" bestFit="1" customWidth="1"/>
    <col min="4876" max="4876" width="11.5" style="228" bestFit="1" customWidth="1"/>
    <col min="4877" max="4877" width="10" style="228" bestFit="1" customWidth="1"/>
    <col min="4878" max="4878" width="11" style="228" bestFit="1" customWidth="1"/>
    <col min="4879" max="5120" width="9" style="228"/>
    <col min="5121" max="5122" width="12.625" style="228" customWidth="1"/>
    <col min="5123" max="5123" width="36.625" style="228" customWidth="1"/>
    <col min="5124" max="5124" width="9.375" style="228" customWidth="1"/>
    <col min="5125" max="5125" width="10.625" style="228" customWidth="1"/>
    <col min="5126" max="5126" width="11.625" style="228" customWidth="1"/>
    <col min="5127" max="5127" width="2.375" style="228" bestFit="1" customWidth="1"/>
    <col min="5128" max="5128" width="13.625" style="228" customWidth="1"/>
    <col min="5129" max="5129" width="2.375" style="228" bestFit="1" customWidth="1"/>
    <col min="5130" max="5130" width="29.375" style="228" customWidth="1"/>
    <col min="5131" max="5131" width="10.5" style="228" bestFit="1" customWidth="1"/>
    <col min="5132" max="5132" width="11.5" style="228" bestFit="1" customWidth="1"/>
    <col min="5133" max="5133" width="10" style="228" bestFit="1" customWidth="1"/>
    <col min="5134" max="5134" width="11" style="228" bestFit="1" customWidth="1"/>
    <col min="5135" max="5376" width="9" style="228"/>
    <col min="5377" max="5378" width="12.625" style="228" customWidth="1"/>
    <col min="5379" max="5379" width="36.625" style="228" customWidth="1"/>
    <col min="5380" max="5380" width="9.375" style="228" customWidth="1"/>
    <col min="5381" max="5381" width="10.625" style="228" customWidth="1"/>
    <col min="5382" max="5382" width="11.625" style="228" customWidth="1"/>
    <col min="5383" max="5383" width="2.375" style="228" bestFit="1" customWidth="1"/>
    <col min="5384" max="5384" width="13.625" style="228" customWidth="1"/>
    <col min="5385" max="5385" width="2.375" style="228" bestFit="1" customWidth="1"/>
    <col min="5386" max="5386" width="29.375" style="228" customWidth="1"/>
    <col min="5387" max="5387" width="10.5" style="228" bestFit="1" customWidth="1"/>
    <col min="5388" max="5388" width="11.5" style="228" bestFit="1" customWidth="1"/>
    <col min="5389" max="5389" width="10" style="228" bestFit="1" customWidth="1"/>
    <col min="5390" max="5390" width="11" style="228" bestFit="1" customWidth="1"/>
    <col min="5391" max="5632" width="9" style="228"/>
    <col min="5633" max="5634" width="12.625" style="228" customWidth="1"/>
    <col min="5635" max="5635" width="36.625" style="228" customWidth="1"/>
    <col min="5636" max="5636" width="9.375" style="228" customWidth="1"/>
    <col min="5637" max="5637" width="10.625" style="228" customWidth="1"/>
    <col min="5638" max="5638" width="11.625" style="228" customWidth="1"/>
    <col min="5639" max="5639" width="2.375" style="228" bestFit="1" customWidth="1"/>
    <col min="5640" max="5640" width="13.625" style="228" customWidth="1"/>
    <col min="5641" max="5641" width="2.375" style="228" bestFit="1" customWidth="1"/>
    <col min="5642" max="5642" width="29.375" style="228" customWidth="1"/>
    <col min="5643" max="5643" width="10.5" style="228" bestFit="1" customWidth="1"/>
    <col min="5644" max="5644" width="11.5" style="228" bestFit="1" customWidth="1"/>
    <col min="5645" max="5645" width="10" style="228" bestFit="1" customWidth="1"/>
    <col min="5646" max="5646" width="11" style="228" bestFit="1" customWidth="1"/>
    <col min="5647" max="5888" width="9" style="228"/>
    <col min="5889" max="5890" width="12.625" style="228" customWidth="1"/>
    <col min="5891" max="5891" width="36.625" style="228" customWidth="1"/>
    <col min="5892" max="5892" width="9.375" style="228" customWidth="1"/>
    <col min="5893" max="5893" width="10.625" style="228" customWidth="1"/>
    <col min="5894" max="5894" width="11.625" style="228" customWidth="1"/>
    <col min="5895" max="5895" width="2.375" style="228" bestFit="1" customWidth="1"/>
    <col min="5896" max="5896" width="13.625" style="228" customWidth="1"/>
    <col min="5897" max="5897" width="2.375" style="228" bestFit="1" customWidth="1"/>
    <col min="5898" max="5898" width="29.375" style="228" customWidth="1"/>
    <col min="5899" max="5899" width="10.5" style="228" bestFit="1" customWidth="1"/>
    <col min="5900" max="5900" width="11.5" style="228" bestFit="1" customWidth="1"/>
    <col min="5901" max="5901" width="10" style="228" bestFit="1" customWidth="1"/>
    <col min="5902" max="5902" width="11" style="228" bestFit="1" customWidth="1"/>
    <col min="5903" max="6144" width="9" style="228"/>
    <col min="6145" max="6146" width="12.625" style="228" customWidth="1"/>
    <col min="6147" max="6147" width="36.625" style="228" customWidth="1"/>
    <col min="6148" max="6148" width="9.375" style="228" customWidth="1"/>
    <col min="6149" max="6149" width="10.625" style="228" customWidth="1"/>
    <col min="6150" max="6150" width="11.625" style="228" customWidth="1"/>
    <col min="6151" max="6151" width="2.375" style="228" bestFit="1" customWidth="1"/>
    <col min="6152" max="6152" width="13.625" style="228" customWidth="1"/>
    <col min="6153" max="6153" width="2.375" style="228" bestFit="1" customWidth="1"/>
    <col min="6154" max="6154" width="29.375" style="228" customWidth="1"/>
    <col min="6155" max="6155" width="10.5" style="228" bestFit="1" customWidth="1"/>
    <col min="6156" max="6156" width="11.5" style="228" bestFit="1" customWidth="1"/>
    <col min="6157" max="6157" width="10" style="228" bestFit="1" customWidth="1"/>
    <col min="6158" max="6158" width="11" style="228" bestFit="1" customWidth="1"/>
    <col min="6159" max="6400" width="9" style="228"/>
    <col min="6401" max="6402" width="12.625" style="228" customWidth="1"/>
    <col min="6403" max="6403" width="36.625" style="228" customWidth="1"/>
    <col min="6404" max="6404" width="9.375" style="228" customWidth="1"/>
    <col min="6405" max="6405" width="10.625" style="228" customWidth="1"/>
    <col min="6406" max="6406" width="11.625" style="228" customWidth="1"/>
    <col min="6407" max="6407" width="2.375" style="228" bestFit="1" customWidth="1"/>
    <col min="6408" max="6408" width="13.625" style="228" customWidth="1"/>
    <col min="6409" max="6409" width="2.375" style="228" bestFit="1" customWidth="1"/>
    <col min="6410" max="6410" width="29.375" style="228" customWidth="1"/>
    <col min="6411" max="6411" width="10.5" style="228" bestFit="1" customWidth="1"/>
    <col min="6412" max="6412" width="11.5" style="228" bestFit="1" customWidth="1"/>
    <col min="6413" max="6413" width="10" style="228" bestFit="1" customWidth="1"/>
    <col min="6414" max="6414" width="11" style="228" bestFit="1" customWidth="1"/>
    <col min="6415" max="6656" width="9" style="228"/>
    <col min="6657" max="6658" width="12.625" style="228" customWidth="1"/>
    <col min="6659" max="6659" width="36.625" style="228" customWidth="1"/>
    <col min="6660" max="6660" width="9.375" style="228" customWidth="1"/>
    <col min="6661" max="6661" width="10.625" style="228" customWidth="1"/>
    <col min="6662" max="6662" width="11.625" style="228" customWidth="1"/>
    <col min="6663" max="6663" width="2.375" style="228" bestFit="1" customWidth="1"/>
    <col min="6664" max="6664" width="13.625" style="228" customWidth="1"/>
    <col min="6665" max="6665" width="2.375" style="228" bestFit="1" customWidth="1"/>
    <col min="6666" max="6666" width="29.375" style="228" customWidth="1"/>
    <col min="6667" max="6667" width="10.5" style="228" bestFit="1" customWidth="1"/>
    <col min="6668" max="6668" width="11.5" style="228" bestFit="1" customWidth="1"/>
    <col min="6669" max="6669" width="10" style="228" bestFit="1" customWidth="1"/>
    <col min="6670" max="6670" width="11" style="228" bestFit="1" customWidth="1"/>
    <col min="6671" max="6912" width="9" style="228"/>
    <col min="6913" max="6914" width="12.625" style="228" customWidth="1"/>
    <col min="6915" max="6915" width="36.625" style="228" customWidth="1"/>
    <col min="6916" max="6916" width="9.375" style="228" customWidth="1"/>
    <col min="6917" max="6917" width="10.625" style="228" customWidth="1"/>
    <col min="6918" max="6918" width="11.625" style="228" customWidth="1"/>
    <col min="6919" max="6919" width="2.375" style="228" bestFit="1" customWidth="1"/>
    <col min="6920" max="6920" width="13.625" style="228" customWidth="1"/>
    <col min="6921" max="6921" width="2.375" style="228" bestFit="1" customWidth="1"/>
    <col min="6922" max="6922" width="29.375" style="228" customWidth="1"/>
    <col min="6923" max="6923" width="10.5" style="228" bestFit="1" customWidth="1"/>
    <col min="6924" max="6924" width="11.5" style="228" bestFit="1" customWidth="1"/>
    <col min="6925" max="6925" width="10" style="228" bestFit="1" customWidth="1"/>
    <col min="6926" max="6926" width="11" style="228" bestFit="1" customWidth="1"/>
    <col min="6927" max="7168" width="9" style="228"/>
    <col min="7169" max="7170" width="12.625" style="228" customWidth="1"/>
    <col min="7171" max="7171" width="36.625" style="228" customWidth="1"/>
    <col min="7172" max="7172" width="9.375" style="228" customWidth="1"/>
    <col min="7173" max="7173" width="10.625" style="228" customWidth="1"/>
    <col min="7174" max="7174" width="11.625" style="228" customWidth="1"/>
    <col min="7175" max="7175" width="2.375" style="228" bestFit="1" customWidth="1"/>
    <col min="7176" max="7176" width="13.625" style="228" customWidth="1"/>
    <col min="7177" max="7177" width="2.375" style="228" bestFit="1" customWidth="1"/>
    <col min="7178" max="7178" width="29.375" style="228" customWidth="1"/>
    <col min="7179" max="7179" width="10.5" style="228" bestFit="1" customWidth="1"/>
    <col min="7180" max="7180" width="11.5" style="228" bestFit="1" customWidth="1"/>
    <col min="7181" max="7181" width="10" style="228" bestFit="1" customWidth="1"/>
    <col min="7182" max="7182" width="11" style="228" bestFit="1" customWidth="1"/>
    <col min="7183" max="7424" width="9" style="228"/>
    <col min="7425" max="7426" width="12.625" style="228" customWidth="1"/>
    <col min="7427" max="7427" width="36.625" style="228" customWidth="1"/>
    <col min="7428" max="7428" width="9.375" style="228" customWidth="1"/>
    <col min="7429" max="7429" width="10.625" style="228" customWidth="1"/>
    <col min="7430" max="7430" width="11.625" style="228" customWidth="1"/>
    <col min="7431" max="7431" width="2.375" style="228" bestFit="1" customWidth="1"/>
    <col min="7432" max="7432" width="13.625" style="228" customWidth="1"/>
    <col min="7433" max="7433" width="2.375" style="228" bestFit="1" customWidth="1"/>
    <col min="7434" max="7434" width="29.375" style="228" customWidth="1"/>
    <col min="7435" max="7435" width="10.5" style="228" bestFit="1" customWidth="1"/>
    <col min="7436" max="7436" width="11.5" style="228" bestFit="1" customWidth="1"/>
    <col min="7437" max="7437" width="10" style="228" bestFit="1" customWidth="1"/>
    <col min="7438" max="7438" width="11" style="228" bestFit="1" customWidth="1"/>
    <col min="7439" max="7680" width="9" style="228"/>
    <col min="7681" max="7682" width="12.625" style="228" customWidth="1"/>
    <col min="7683" max="7683" width="36.625" style="228" customWidth="1"/>
    <col min="7684" max="7684" width="9.375" style="228" customWidth="1"/>
    <col min="7685" max="7685" width="10.625" style="228" customWidth="1"/>
    <col min="7686" max="7686" width="11.625" style="228" customWidth="1"/>
    <col min="7687" max="7687" width="2.375" style="228" bestFit="1" customWidth="1"/>
    <col min="7688" max="7688" width="13.625" style="228" customWidth="1"/>
    <col min="7689" max="7689" width="2.375" style="228" bestFit="1" customWidth="1"/>
    <col min="7690" max="7690" width="29.375" style="228" customWidth="1"/>
    <col min="7691" max="7691" width="10.5" style="228" bestFit="1" customWidth="1"/>
    <col min="7692" max="7692" width="11.5" style="228" bestFit="1" customWidth="1"/>
    <col min="7693" max="7693" width="10" style="228" bestFit="1" customWidth="1"/>
    <col min="7694" max="7694" width="11" style="228" bestFit="1" customWidth="1"/>
    <col min="7695" max="7936" width="9" style="228"/>
    <col min="7937" max="7938" width="12.625" style="228" customWidth="1"/>
    <col min="7939" max="7939" width="36.625" style="228" customWidth="1"/>
    <col min="7940" max="7940" width="9.375" style="228" customWidth="1"/>
    <col min="7941" max="7941" width="10.625" style="228" customWidth="1"/>
    <col min="7942" max="7942" width="11.625" style="228" customWidth="1"/>
    <col min="7943" max="7943" width="2.375" style="228" bestFit="1" customWidth="1"/>
    <col min="7944" max="7944" width="13.625" style="228" customWidth="1"/>
    <col min="7945" max="7945" width="2.375" style="228" bestFit="1" customWidth="1"/>
    <col min="7946" max="7946" width="29.375" style="228" customWidth="1"/>
    <col min="7947" max="7947" width="10.5" style="228" bestFit="1" customWidth="1"/>
    <col min="7948" max="7948" width="11.5" style="228" bestFit="1" customWidth="1"/>
    <col min="7949" max="7949" width="10" style="228" bestFit="1" customWidth="1"/>
    <col min="7950" max="7950" width="11" style="228" bestFit="1" customWidth="1"/>
    <col min="7951" max="8192" width="9" style="228"/>
    <col min="8193" max="8194" width="12.625" style="228" customWidth="1"/>
    <col min="8195" max="8195" width="36.625" style="228" customWidth="1"/>
    <col min="8196" max="8196" width="9.375" style="228" customWidth="1"/>
    <col min="8197" max="8197" width="10.625" style="228" customWidth="1"/>
    <col min="8198" max="8198" width="11.625" style="228" customWidth="1"/>
    <col min="8199" max="8199" width="2.375" style="228" bestFit="1" customWidth="1"/>
    <col min="8200" max="8200" width="13.625" style="228" customWidth="1"/>
    <col min="8201" max="8201" width="2.375" style="228" bestFit="1" customWidth="1"/>
    <col min="8202" max="8202" width="29.375" style="228" customWidth="1"/>
    <col min="8203" max="8203" width="10.5" style="228" bestFit="1" customWidth="1"/>
    <col min="8204" max="8204" width="11.5" style="228" bestFit="1" customWidth="1"/>
    <col min="8205" max="8205" width="10" style="228" bestFit="1" customWidth="1"/>
    <col min="8206" max="8206" width="11" style="228" bestFit="1" customWidth="1"/>
    <col min="8207" max="8448" width="9" style="228"/>
    <col min="8449" max="8450" width="12.625" style="228" customWidth="1"/>
    <col min="8451" max="8451" width="36.625" style="228" customWidth="1"/>
    <col min="8452" max="8452" width="9.375" style="228" customWidth="1"/>
    <col min="8453" max="8453" width="10.625" style="228" customWidth="1"/>
    <col min="8454" max="8454" width="11.625" style="228" customWidth="1"/>
    <col min="8455" max="8455" width="2.375" style="228" bestFit="1" customWidth="1"/>
    <col min="8456" max="8456" width="13.625" style="228" customWidth="1"/>
    <col min="8457" max="8457" width="2.375" style="228" bestFit="1" customWidth="1"/>
    <col min="8458" max="8458" width="29.375" style="228" customWidth="1"/>
    <col min="8459" max="8459" width="10.5" style="228" bestFit="1" customWidth="1"/>
    <col min="8460" max="8460" width="11.5" style="228" bestFit="1" customWidth="1"/>
    <col min="8461" max="8461" width="10" style="228" bestFit="1" customWidth="1"/>
    <col min="8462" max="8462" width="11" style="228" bestFit="1" customWidth="1"/>
    <col min="8463" max="8704" width="9" style="228"/>
    <col min="8705" max="8706" width="12.625" style="228" customWidth="1"/>
    <col min="8707" max="8707" width="36.625" style="228" customWidth="1"/>
    <col min="8708" max="8708" width="9.375" style="228" customWidth="1"/>
    <col min="8709" max="8709" width="10.625" style="228" customWidth="1"/>
    <col min="8710" max="8710" width="11.625" style="228" customWidth="1"/>
    <col min="8711" max="8711" width="2.375" style="228" bestFit="1" customWidth="1"/>
    <col min="8712" max="8712" width="13.625" style="228" customWidth="1"/>
    <col min="8713" max="8713" width="2.375" style="228" bestFit="1" customWidth="1"/>
    <col min="8714" max="8714" width="29.375" style="228" customWidth="1"/>
    <col min="8715" max="8715" width="10.5" style="228" bestFit="1" customWidth="1"/>
    <col min="8716" max="8716" width="11.5" style="228" bestFit="1" customWidth="1"/>
    <col min="8717" max="8717" width="10" style="228" bestFit="1" customWidth="1"/>
    <col min="8718" max="8718" width="11" style="228" bestFit="1" customWidth="1"/>
    <col min="8719" max="8960" width="9" style="228"/>
    <col min="8961" max="8962" width="12.625" style="228" customWidth="1"/>
    <col min="8963" max="8963" width="36.625" style="228" customWidth="1"/>
    <col min="8964" max="8964" width="9.375" style="228" customWidth="1"/>
    <col min="8965" max="8965" width="10.625" style="228" customWidth="1"/>
    <col min="8966" max="8966" width="11.625" style="228" customWidth="1"/>
    <col min="8967" max="8967" width="2.375" style="228" bestFit="1" customWidth="1"/>
    <col min="8968" max="8968" width="13.625" style="228" customWidth="1"/>
    <col min="8969" max="8969" width="2.375" style="228" bestFit="1" customWidth="1"/>
    <col min="8970" max="8970" width="29.375" style="228" customWidth="1"/>
    <col min="8971" max="8971" width="10.5" style="228" bestFit="1" customWidth="1"/>
    <col min="8972" max="8972" width="11.5" style="228" bestFit="1" customWidth="1"/>
    <col min="8973" max="8973" width="10" style="228" bestFit="1" customWidth="1"/>
    <col min="8974" max="8974" width="11" style="228" bestFit="1" customWidth="1"/>
    <col min="8975" max="9216" width="9" style="228"/>
    <col min="9217" max="9218" width="12.625" style="228" customWidth="1"/>
    <col min="9219" max="9219" width="36.625" style="228" customWidth="1"/>
    <col min="9220" max="9220" width="9.375" style="228" customWidth="1"/>
    <col min="9221" max="9221" width="10.625" style="228" customWidth="1"/>
    <col min="9222" max="9222" width="11.625" style="228" customWidth="1"/>
    <col min="9223" max="9223" width="2.375" style="228" bestFit="1" customWidth="1"/>
    <col min="9224" max="9224" width="13.625" style="228" customWidth="1"/>
    <col min="9225" max="9225" width="2.375" style="228" bestFit="1" customWidth="1"/>
    <col min="9226" max="9226" width="29.375" style="228" customWidth="1"/>
    <col min="9227" max="9227" width="10.5" style="228" bestFit="1" customWidth="1"/>
    <col min="9228" max="9228" width="11.5" style="228" bestFit="1" customWidth="1"/>
    <col min="9229" max="9229" width="10" style="228" bestFit="1" customWidth="1"/>
    <col min="9230" max="9230" width="11" style="228" bestFit="1" customWidth="1"/>
    <col min="9231" max="9472" width="9" style="228"/>
    <col min="9473" max="9474" width="12.625" style="228" customWidth="1"/>
    <col min="9475" max="9475" width="36.625" style="228" customWidth="1"/>
    <col min="9476" max="9476" width="9.375" style="228" customWidth="1"/>
    <col min="9477" max="9477" width="10.625" style="228" customWidth="1"/>
    <col min="9478" max="9478" width="11.625" style="228" customWidth="1"/>
    <col min="9479" max="9479" width="2.375" style="228" bestFit="1" customWidth="1"/>
    <col min="9480" max="9480" width="13.625" style="228" customWidth="1"/>
    <col min="9481" max="9481" width="2.375" style="228" bestFit="1" customWidth="1"/>
    <col min="9482" max="9482" width="29.375" style="228" customWidth="1"/>
    <col min="9483" max="9483" width="10.5" style="228" bestFit="1" customWidth="1"/>
    <col min="9484" max="9484" width="11.5" style="228" bestFit="1" customWidth="1"/>
    <col min="9485" max="9485" width="10" style="228" bestFit="1" customWidth="1"/>
    <col min="9486" max="9486" width="11" style="228" bestFit="1" customWidth="1"/>
    <col min="9487" max="9728" width="9" style="228"/>
    <col min="9729" max="9730" width="12.625" style="228" customWidth="1"/>
    <col min="9731" max="9731" width="36.625" style="228" customWidth="1"/>
    <col min="9732" max="9732" width="9.375" style="228" customWidth="1"/>
    <col min="9733" max="9733" width="10.625" style="228" customWidth="1"/>
    <col min="9734" max="9734" width="11.625" style="228" customWidth="1"/>
    <col min="9735" max="9735" width="2.375" style="228" bestFit="1" customWidth="1"/>
    <col min="9736" max="9736" width="13.625" style="228" customWidth="1"/>
    <col min="9737" max="9737" width="2.375" style="228" bestFit="1" customWidth="1"/>
    <col min="9738" max="9738" width="29.375" style="228" customWidth="1"/>
    <col min="9739" max="9739" width="10.5" style="228" bestFit="1" customWidth="1"/>
    <col min="9740" max="9740" width="11.5" style="228" bestFit="1" customWidth="1"/>
    <col min="9741" max="9741" width="10" style="228" bestFit="1" customWidth="1"/>
    <col min="9742" max="9742" width="11" style="228" bestFit="1" customWidth="1"/>
    <col min="9743" max="9984" width="9" style="228"/>
    <col min="9985" max="9986" width="12.625" style="228" customWidth="1"/>
    <col min="9987" max="9987" width="36.625" style="228" customWidth="1"/>
    <col min="9988" max="9988" width="9.375" style="228" customWidth="1"/>
    <col min="9989" max="9989" width="10.625" style="228" customWidth="1"/>
    <col min="9990" max="9990" width="11.625" style="228" customWidth="1"/>
    <col min="9991" max="9991" width="2.375" style="228" bestFit="1" customWidth="1"/>
    <col min="9992" max="9992" width="13.625" style="228" customWidth="1"/>
    <col min="9993" max="9993" width="2.375" style="228" bestFit="1" customWidth="1"/>
    <col min="9994" max="9994" width="29.375" style="228" customWidth="1"/>
    <col min="9995" max="9995" width="10.5" style="228" bestFit="1" customWidth="1"/>
    <col min="9996" max="9996" width="11.5" style="228" bestFit="1" customWidth="1"/>
    <col min="9997" max="9997" width="10" style="228" bestFit="1" customWidth="1"/>
    <col min="9998" max="9998" width="11" style="228" bestFit="1" customWidth="1"/>
    <col min="9999" max="10240" width="9" style="228"/>
    <col min="10241" max="10242" width="12.625" style="228" customWidth="1"/>
    <col min="10243" max="10243" width="36.625" style="228" customWidth="1"/>
    <col min="10244" max="10244" width="9.375" style="228" customWidth="1"/>
    <col min="10245" max="10245" width="10.625" style="228" customWidth="1"/>
    <col min="10246" max="10246" width="11.625" style="228" customWidth="1"/>
    <col min="10247" max="10247" width="2.375" style="228" bestFit="1" customWidth="1"/>
    <col min="10248" max="10248" width="13.625" style="228" customWidth="1"/>
    <col min="10249" max="10249" width="2.375" style="228" bestFit="1" customWidth="1"/>
    <col min="10250" max="10250" width="29.375" style="228" customWidth="1"/>
    <col min="10251" max="10251" width="10.5" style="228" bestFit="1" customWidth="1"/>
    <col min="10252" max="10252" width="11.5" style="228" bestFit="1" customWidth="1"/>
    <col min="10253" max="10253" width="10" style="228" bestFit="1" customWidth="1"/>
    <col min="10254" max="10254" width="11" style="228" bestFit="1" customWidth="1"/>
    <col min="10255" max="10496" width="9" style="228"/>
    <col min="10497" max="10498" width="12.625" style="228" customWidth="1"/>
    <col min="10499" max="10499" width="36.625" style="228" customWidth="1"/>
    <col min="10500" max="10500" width="9.375" style="228" customWidth="1"/>
    <col min="10501" max="10501" width="10.625" style="228" customWidth="1"/>
    <col min="10502" max="10502" width="11.625" style="228" customWidth="1"/>
    <col min="10503" max="10503" width="2.375" style="228" bestFit="1" customWidth="1"/>
    <col min="10504" max="10504" width="13.625" style="228" customWidth="1"/>
    <col min="10505" max="10505" width="2.375" style="228" bestFit="1" customWidth="1"/>
    <col min="10506" max="10506" width="29.375" style="228" customWidth="1"/>
    <col min="10507" max="10507" width="10.5" style="228" bestFit="1" customWidth="1"/>
    <col min="10508" max="10508" width="11.5" style="228" bestFit="1" customWidth="1"/>
    <col min="10509" max="10509" width="10" style="228" bestFit="1" customWidth="1"/>
    <col min="10510" max="10510" width="11" style="228" bestFit="1" customWidth="1"/>
    <col min="10511" max="10752" width="9" style="228"/>
    <col min="10753" max="10754" width="12.625" style="228" customWidth="1"/>
    <col min="10755" max="10755" width="36.625" style="228" customWidth="1"/>
    <col min="10756" max="10756" width="9.375" style="228" customWidth="1"/>
    <col min="10757" max="10757" width="10.625" style="228" customWidth="1"/>
    <col min="10758" max="10758" width="11.625" style="228" customWidth="1"/>
    <col min="10759" max="10759" width="2.375" style="228" bestFit="1" customWidth="1"/>
    <col min="10760" max="10760" width="13.625" style="228" customWidth="1"/>
    <col min="10761" max="10761" width="2.375" style="228" bestFit="1" customWidth="1"/>
    <col min="10762" max="10762" width="29.375" style="228" customWidth="1"/>
    <col min="10763" max="10763" width="10.5" style="228" bestFit="1" customWidth="1"/>
    <col min="10764" max="10764" width="11.5" style="228" bestFit="1" customWidth="1"/>
    <col min="10765" max="10765" width="10" style="228" bestFit="1" customWidth="1"/>
    <col min="10766" max="10766" width="11" style="228" bestFit="1" customWidth="1"/>
    <col min="10767" max="11008" width="9" style="228"/>
    <col min="11009" max="11010" width="12.625" style="228" customWidth="1"/>
    <col min="11011" max="11011" width="36.625" style="228" customWidth="1"/>
    <col min="11012" max="11012" width="9.375" style="228" customWidth="1"/>
    <col min="11013" max="11013" width="10.625" style="228" customWidth="1"/>
    <col min="11014" max="11014" width="11.625" style="228" customWidth="1"/>
    <col min="11015" max="11015" width="2.375" style="228" bestFit="1" customWidth="1"/>
    <col min="11016" max="11016" width="13.625" style="228" customWidth="1"/>
    <col min="11017" max="11017" width="2.375" style="228" bestFit="1" customWidth="1"/>
    <col min="11018" max="11018" width="29.375" style="228" customWidth="1"/>
    <col min="11019" max="11019" width="10.5" style="228" bestFit="1" customWidth="1"/>
    <col min="11020" max="11020" width="11.5" style="228" bestFit="1" customWidth="1"/>
    <col min="11021" max="11021" width="10" style="228" bestFit="1" customWidth="1"/>
    <col min="11022" max="11022" width="11" style="228" bestFit="1" customWidth="1"/>
    <col min="11023" max="11264" width="9" style="228"/>
    <col min="11265" max="11266" width="12.625" style="228" customWidth="1"/>
    <col min="11267" max="11267" width="36.625" style="228" customWidth="1"/>
    <col min="11268" max="11268" width="9.375" style="228" customWidth="1"/>
    <col min="11269" max="11269" width="10.625" style="228" customWidth="1"/>
    <col min="11270" max="11270" width="11.625" style="228" customWidth="1"/>
    <col min="11271" max="11271" width="2.375" style="228" bestFit="1" customWidth="1"/>
    <col min="11272" max="11272" width="13.625" style="228" customWidth="1"/>
    <col min="11273" max="11273" width="2.375" style="228" bestFit="1" customWidth="1"/>
    <col min="11274" max="11274" width="29.375" style="228" customWidth="1"/>
    <col min="11275" max="11275" width="10.5" style="228" bestFit="1" customWidth="1"/>
    <col min="11276" max="11276" width="11.5" style="228" bestFit="1" customWidth="1"/>
    <col min="11277" max="11277" width="10" style="228" bestFit="1" customWidth="1"/>
    <col min="11278" max="11278" width="11" style="228" bestFit="1" customWidth="1"/>
    <col min="11279" max="11520" width="9" style="228"/>
    <col min="11521" max="11522" width="12.625" style="228" customWidth="1"/>
    <col min="11523" max="11523" width="36.625" style="228" customWidth="1"/>
    <col min="11524" max="11524" width="9.375" style="228" customWidth="1"/>
    <col min="11525" max="11525" width="10.625" style="228" customWidth="1"/>
    <col min="11526" max="11526" width="11.625" style="228" customWidth="1"/>
    <col min="11527" max="11527" width="2.375" style="228" bestFit="1" customWidth="1"/>
    <col min="11528" max="11528" width="13.625" style="228" customWidth="1"/>
    <col min="11529" max="11529" width="2.375" style="228" bestFit="1" customWidth="1"/>
    <col min="11530" max="11530" width="29.375" style="228" customWidth="1"/>
    <col min="11531" max="11531" width="10.5" style="228" bestFit="1" customWidth="1"/>
    <col min="11532" max="11532" width="11.5" style="228" bestFit="1" customWidth="1"/>
    <col min="11533" max="11533" width="10" style="228" bestFit="1" customWidth="1"/>
    <col min="11534" max="11534" width="11" style="228" bestFit="1" customWidth="1"/>
    <col min="11535" max="11776" width="9" style="228"/>
    <col min="11777" max="11778" width="12.625" style="228" customWidth="1"/>
    <col min="11779" max="11779" width="36.625" style="228" customWidth="1"/>
    <col min="11780" max="11780" width="9.375" style="228" customWidth="1"/>
    <col min="11781" max="11781" width="10.625" style="228" customWidth="1"/>
    <col min="11782" max="11782" width="11.625" style="228" customWidth="1"/>
    <col min="11783" max="11783" width="2.375" style="228" bestFit="1" customWidth="1"/>
    <col min="11784" max="11784" width="13.625" style="228" customWidth="1"/>
    <col min="11785" max="11785" width="2.375" style="228" bestFit="1" customWidth="1"/>
    <col min="11786" max="11786" width="29.375" style="228" customWidth="1"/>
    <col min="11787" max="11787" width="10.5" style="228" bestFit="1" customWidth="1"/>
    <col min="11788" max="11788" width="11.5" style="228" bestFit="1" customWidth="1"/>
    <col min="11789" max="11789" width="10" style="228" bestFit="1" customWidth="1"/>
    <col min="11790" max="11790" width="11" style="228" bestFit="1" customWidth="1"/>
    <col min="11791" max="12032" width="9" style="228"/>
    <col min="12033" max="12034" width="12.625" style="228" customWidth="1"/>
    <col min="12035" max="12035" width="36.625" style="228" customWidth="1"/>
    <col min="12036" max="12036" width="9.375" style="228" customWidth="1"/>
    <col min="12037" max="12037" width="10.625" style="228" customWidth="1"/>
    <col min="12038" max="12038" width="11.625" style="228" customWidth="1"/>
    <col min="12039" max="12039" width="2.375" style="228" bestFit="1" customWidth="1"/>
    <col min="12040" max="12040" width="13.625" style="228" customWidth="1"/>
    <col min="12041" max="12041" width="2.375" style="228" bestFit="1" customWidth="1"/>
    <col min="12042" max="12042" width="29.375" style="228" customWidth="1"/>
    <col min="12043" max="12043" width="10.5" style="228" bestFit="1" customWidth="1"/>
    <col min="12044" max="12044" width="11.5" style="228" bestFit="1" customWidth="1"/>
    <col min="12045" max="12045" width="10" style="228" bestFit="1" customWidth="1"/>
    <col min="12046" max="12046" width="11" style="228" bestFit="1" customWidth="1"/>
    <col min="12047" max="12288" width="9" style="228"/>
    <col min="12289" max="12290" width="12.625" style="228" customWidth="1"/>
    <col min="12291" max="12291" width="36.625" style="228" customWidth="1"/>
    <col min="12292" max="12292" width="9.375" style="228" customWidth="1"/>
    <col min="12293" max="12293" width="10.625" style="228" customWidth="1"/>
    <col min="12294" max="12294" width="11.625" style="228" customWidth="1"/>
    <col min="12295" max="12295" width="2.375" style="228" bestFit="1" customWidth="1"/>
    <col min="12296" max="12296" width="13.625" style="228" customWidth="1"/>
    <col min="12297" max="12297" width="2.375" style="228" bestFit="1" customWidth="1"/>
    <col min="12298" max="12298" width="29.375" style="228" customWidth="1"/>
    <col min="12299" max="12299" width="10.5" style="228" bestFit="1" customWidth="1"/>
    <col min="12300" max="12300" width="11.5" style="228" bestFit="1" customWidth="1"/>
    <col min="12301" max="12301" width="10" style="228" bestFit="1" customWidth="1"/>
    <col min="12302" max="12302" width="11" style="228" bestFit="1" customWidth="1"/>
    <col min="12303" max="12544" width="9" style="228"/>
    <col min="12545" max="12546" width="12.625" style="228" customWidth="1"/>
    <col min="12547" max="12547" width="36.625" style="228" customWidth="1"/>
    <col min="12548" max="12548" width="9.375" style="228" customWidth="1"/>
    <col min="12549" max="12549" width="10.625" style="228" customWidth="1"/>
    <col min="12550" max="12550" width="11.625" style="228" customWidth="1"/>
    <col min="12551" max="12551" width="2.375" style="228" bestFit="1" customWidth="1"/>
    <col min="12552" max="12552" width="13.625" style="228" customWidth="1"/>
    <col min="12553" max="12553" width="2.375" style="228" bestFit="1" customWidth="1"/>
    <col min="12554" max="12554" width="29.375" style="228" customWidth="1"/>
    <col min="12555" max="12555" width="10.5" style="228" bestFit="1" customWidth="1"/>
    <col min="12556" max="12556" width="11.5" style="228" bestFit="1" customWidth="1"/>
    <col min="12557" max="12557" width="10" style="228" bestFit="1" customWidth="1"/>
    <col min="12558" max="12558" width="11" style="228" bestFit="1" customWidth="1"/>
    <col min="12559" max="12800" width="9" style="228"/>
    <col min="12801" max="12802" width="12.625" style="228" customWidth="1"/>
    <col min="12803" max="12803" width="36.625" style="228" customWidth="1"/>
    <col min="12804" max="12804" width="9.375" style="228" customWidth="1"/>
    <col min="12805" max="12805" width="10.625" style="228" customWidth="1"/>
    <col min="12806" max="12806" width="11.625" style="228" customWidth="1"/>
    <col min="12807" max="12807" width="2.375" style="228" bestFit="1" customWidth="1"/>
    <col min="12808" max="12808" width="13.625" style="228" customWidth="1"/>
    <col min="12809" max="12809" width="2.375" style="228" bestFit="1" customWidth="1"/>
    <col min="12810" max="12810" width="29.375" style="228" customWidth="1"/>
    <col min="12811" max="12811" width="10.5" style="228" bestFit="1" customWidth="1"/>
    <col min="12812" max="12812" width="11.5" style="228" bestFit="1" customWidth="1"/>
    <col min="12813" max="12813" width="10" style="228" bestFit="1" customWidth="1"/>
    <col min="12814" max="12814" width="11" style="228" bestFit="1" customWidth="1"/>
    <col min="12815" max="13056" width="9" style="228"/>
    <col min="13057" max="13058" width="12.625" style="228" customWidth="1"/>
    <col min="13059" max="13059" width="36.625" style="228" customWidth="1"/>
    <col min="13060" max="13060" width="9.375" style="228" customWidth="1"/>
    <col min="13061" max="13061" width="10.625" style="228" customWidth="1"/>
    <col min="13062" max="13062" width="11.625" style="228" customWidth="1"/>
    <col min="13063" max="13063" width="2.375" style="228" bestFit="1" customWidth="1"/>
    <col min="13064" max="13064" width="13.625" style="228" customWidth="1"/>
    <col min="13065" max="13065" width="2.375" style="228" bestFit="1" customWidth="1"/>
    <col min="13066" max="13066" width="29.375" style="228" customWidth="1"/>
    <col min="13067" max="13067" width="10.5" style="228" bestFit="1" customWidth="1"/>
    <col min="13068" max="13068" width="11.5" style="228" bestFit="1" customWidth="1"/>
    <col min="13069" max="13069" width="10" style="228" bestFit="1" customWidth="1"/>
    <col min="13070" max="13070" width="11" style="228" bestFit="1" customWidth="1"/>
    <col min="13071" max="13312" width="9" style="228"/>
    <col min="13313" max="13314" width="12.625" style="228" customWidth="1"/>
    <col min="13315" max="13315" width="36.625" style="228" customWidth="1"/>
    <col min="13316" max="13316" width="9.375" style="228" customWidth="1"/>
    <col min="13317" max="13317" width="10.625" style="228" customWidth="1"/>
    <col min="13318" max="13318" width="11.625" style="228" customWidth="1"/>
    <col min="13319" max="13319" width="2.375" style="228" bestFit="1" customWidth="1"/>
    <col min="13320" max="13320" width="13.625" style="228" customWidth="1"/>
    <col min="13321" max="13321" width="2.375" style="228" bestFit="1" customWidth="1"/>
    <col min="13322" max="13322" width="29.375" style="228" customWidth="1"/>
    <col min="13323" max="13323" width="10.5" style="228" bestFit="1" customWidth="1"/>
    <col min="13324" max="13324" width="11.5" style="228" bestFit="1" customWidth="1"/>
    <col min="13325" max="13325" width="10" style="228" bestFit="1" customWidth="1"/>
    <col min="13326" max="13326" width="11" style="228" bestFit="1" customWidth="1"/>
    <col min="13327" max="13568" width="9" style="228"/>
    <col min="13569" max="13570" width="12.625" style="228" customWidth="1"/>
    <col min="13571" max="13571" width="36.625" style="228" customWidth="1"/>
    <col min="13572" max="13572" width="9.375" style="228" customWidth="1"/>
    <col min="13573" max="13573" width="10.625" style="228" customWidth="1"/>
    <col min="13574" max="13574" width="11.625" style="228" customWidth="1"/>
    <col min="13575" max="13575" width="2.375" style="228" bestFit="1" customWidth="1"/>
    <col min="13576" max="13576" width="13.625" style="228" customWidth="1"/>
    <col min="13577" max="13577" width="2.375" style="228" bestFit="1" customWidth="1"/>
    <col min="13578" max="13578" width="29.375" style="228" customWidth="1"/>
    <col min="13579" max="13579" width="10.5" style="228" bestFit="1" customWidth="1"/>
    <col min="13580" max="13580" width="11.5" style="228" bestFit="1" customWidth="1"/>
    <col min="13581" max="13581" width="10" style="228" bestFit="1" customWidth="1"/>
    <col min="13582" max="13582" width="11" style="228" bestFit="1" customWidth="1"/>
    <col min="13583" max="13824" width="9" style="228"/>
    <col min="13825" max="13826" width="12.625" style="228" customWidth="1"/>
    <col min="13827" max="13827" width="36.625" style="228" customWidth="1"/>
    <col min="13828" max="13828" width="9.375" style="228" customWidth="1"/>
    <col min="13829" max="13829" width="10.625" style="228" customWidth="1"/>
    <col min="13830" max="13830" width="11.625" style="228" customWidth="1"/>
    <col min="13831" max="13831" width="2.375" style="228" bestFit="1" customWidth="1"/>
    <col min="13832" max="13832" width="13.625" style="228" customWidth="1"/>
    <col min="13833" max="13833" width="2.375" style="228" bestFit="1" customWidth="1"/>
    <col min="13834" max="13834" width="29.375" style="228" customWidth="1"/>
    <col min="13835" max="13835" width="10.5" style="228" bestFit="1" customWidth="1"/>
    <col min="13836" max="13836" width="11.5" style="228" bestFit="1" customWidth="1"/>
    <col min="13837" max="13837" width="10" style="228" bestFit="1" customWidth="1"/>
    <col min="13838" max="13838" width="11" style="228" bestFit="1" customWidth="1"/>
    <col min="13839" max="14080" width="9" style="228"/>
    <col min="14081" max="14082" width="12.625" style="228" customWidth="1"/>
    <col min="14083" max="14083" width="36.625" style="228" customWidth="1"/>
    <col min="14084" max="14084" width="9.375" style="228" customWidth="1"/>
    <col min="14085" max="14085" width="10.625" style="228" customWidth="1"/>
    <col min="14086" max="14086" width="11.625" style="228" customWidth="1"/>
    <col min="14087" max="14087" width="2.375" style="228" bestFit="1" customWidth="1"/>
    <col min="14088" max="14088" width="13.625" style="228" customWidth="1"/>
    <col min="14089" max="14089" width="2.375" style="228" bestFit="1" customWidth="1"/>
    <col min="14090" max="14090" width="29.375" style="228" customWidth="1"/>
    <col min="14091" max="14091" width="10.5" style="228" bestFit="1" customWidth="1"/>
    <col min="14092" max="14092" width="11.5" style="228" bestFit="1" customWidth="1"/>
    <col min="14093" max="14093" width="10" style="228" bestFit="1" customWidth="1"/>
    <col min="14094" max="14094" width="11" style="228" bestFit="1" customWidth="1"/>
    <col min="14095" max="14336" width="9" style="228"/>
    <col min="14337" max="14338" width="12.625" style="228" customWidth="1"/>
    <col min="14339" max="14339" width="36.625" style="228" customWidth="1"/>
    <col min="14340" max="14340" width="9.375" style="228" customWidth="1"/>
    <col min="14341" max="14341" width="10.625" style="228" customWidth="1"/>
    <col min="14342" max="14342" width="11.625" style="228" customWidth="1"/>
    <col min="14343" max="14343" width="2.375" style="228" bestFit="1" customWidth="1"/>
    <col min="14344" max="14344" width="13.625" style="228" customWidth="1"/>
    <col min="14345" max="14345" width="2.375" style="228" bestFit="1" customWidth="1"/>
    <col min="14346" max="14346" width="29.375" style="228" customWidth="1"/>
    <col min="14347" max="14347" width="10.5" style="228" bestFit="1" customWidth="1"/>
    <col min="14348" max="14348" width="11.5" style="228" bestFit="1" customWidth="1"/>
    <col min="14349" max="14349" width="10" style="228" bestFit="1" customWidth="1"/>
    <col min="14350" max="14350" width="11" style="228" bestFit="1" customWidth="1"/>
    <col min="14351" max="14592" width="9" style="228"/>
    <col min="14593" max="14594" width="12.625" style="228" customWidth="1"/>
    <col min="14595" max="14595" width="36.625" style="228" customWidth="1"/>
    <col min="14596" max="14596" width="9.375" style="228" customWidth="1"/>
    <col min="14597" max="14597" width="10.625" style="228" customWidth="1"/>
    <col min="14598" max="14598" width="11.625" style="228" customWidth="1"/>
    <col min="14599" max="14599" width="2.375" style="228" bestFit="1" customWidth="1"/>
    <col min="14600" max="14600" width="13.625" style="228" customWidth="1"/>
    <col min="14601" max="14601" width="2.375" style="228" bestFit="1" customWidth="1"/>
    <col min="14602" max="14602" width="29.375" style="228" customWidth="1"/>
    <col min="14603" max="14603" width="10.5" style="228" bestFit="1" customWidth="1"/>
    <col min="14604" max="14604" width="11.5" style="228" bestFit="1" customWidth="1"/>
    <col min="14605" max="14605" width="10" style="228" bestFit="1" customWidth="1"/>
    <col min="14606" max="14606" width="11" style="228" bestFit="1" customWidth="1"/>
    <col min="14607" max="14848" width="9" style="228"/>
    <col min="14849" max="14850" width="12.625" style="228" customWidth="1"/>
    <col min="14851" max="14851" width="36.625" style="228" customWidth="1"/>
    <col min="14852" max="14852" width="9.375" style="228" customWidth="1"/>
    <col min="14853" max="14853" width="10.625" style="228" customWidth="1"/>
    <col min="14854" max="14854" width="11.625" style="228" customWidth="1"/>
    <col min="14855" max="14855" width="2.375" style="228" bestFit="1" customWidth="1"/>
    <col min="14856" max="14856" width="13.625" style="228" customWidth="1"/>
    <col min="14857" max="14857" width="2.375" style="228" bestFit="1" customWidth="1"/>
    <col min="14858" max="14858" width="29.375" style="228" customWidth="1"/>
    <col min="14859" max="14859" width="10.5" style="228" bestFit="1" customWidth="1"/>
    <col min="14860" max="14860" width="11.5" style="228" bestFit="1" customWidth="1"/>
    <col min="14861" max="14861" width="10" style="228" bestFit="1" customWidth="1"/>
    <col min="14862" max="14862" width="11" style="228" bestFit="1" customWidth="1"/>
    <col min="14863" max="15104" width="9" style="228"/>
    <col min="15105" max="15106" width="12.625" style="228" customWidth="1"/>
    <col min="15107" max="15107" width="36.625" style="228" customWidth="1"/>
    <col min="15108" max="15108" width="9.375" style="228" customWidth="1"/>
    <col min="15109" max="15109" width="10.625" style="228" customWidth="1"/>
    <col min="15110" max="15110" width="11.625" style="228" customWidth="1"/>
    <col min="15111" max="15111" width="2.375" style="228" bestFit="1" customWidth="1"/>
    <col min="15112" max="15112" width="13.625" style="228" customWidth="1"/>
    <col min="15113" max="15113" width="2.375" style="228" bestFit="1" customWidth="1"/>
    <col min="15114" max="15114" width="29.375" style="228" customWidth="1"/>
    <col min="15115" max="15115" width="10.5" style="228" bestFit="1" customWidth="1"/>
    <col min="15116" max="15116" width="11.5" style="228" bestFit="1" customWidth="1"/>
    <col min="15117" max="15117" width="10" style="228" bestFit="1" customWidth="1"/>
    <col min="15118" max="15118" width="11" style="228" bestFit="1" customWidth="1"/>
    <col min="15119" max="15360" width="9" style="228"/>
    <col min="15361" max="15362" width="12.625" style="228" customWidth="1"/>
    <col min="15363" max="15363" width="36.625" style="228" customWidth="1"/>
    <col min="15364" max="15364" width="9.375" style="228" customWidth="1"/>
    <col min="15365" max="15365" width="10.625" style="228" customWidth="1"/>
    <col min="15366" max="15366" width="11.625" style="228" customWidth="1"/>
    <col min="15367" max="15367" width="2.375" style="228" bestFit="1" customWidth="1"/>
    <col min="15368" max="15368" width="13.625" style="228" customWidth="1"/>
    <col min="15369" max="15369" width="2.375" style="228" bestFit="1" customWidth="1"/>
    <col min="15370" max="15370" width="29.375" style="228" customWidth="1"/>
    <col min="15371" max="15371" width="10.5" style="228" bestFit="1" customWidth="1"/>
    <col min="15372" max="15372" width="11.5" style="228" bestFit="1" customWidth="1"/>
    <col min="15373" max="15373" width="10" style="228" bestFit="1" customWidth="1"/>
    <col min="15374" max="15374" width="11" style="228" bestFit="1" customWidth="1"/>
    <col min="15375" max="15616" width="9" style="228"/>
    <col min="15617" max="15618" width="12.625" style="228" customWidth="1"/>
    <col min="15619" max="15619" width="36.625" style="228" customWidth="1"/>
    <col min="15620" max="15620" width="9.375" style="228" customWidth="1"/>
    <col min="15621" max="15621" width="10.625" style="228" customWidth="1"/>
    <col min="15622" max="15622" width="11.625" style="228" customWidth="1"/>
    <col min="15623" max="15623" width="2.375" style="228" bestFit="1" customWidth="1"/>
    <col min="15624" max="15624" width="13.625" style="228" customWidth="1"/>
    <col min="15625" max="15625" width="2.375" style="228" bestFit="1" customWidth="1"/>
    <col min="15626" max="15626" width="29.375" style="228" customWidth="1"/>
    <col min="15627" max="15627" width="10.5" style="228" bestFit="1" customWidth="1"/>
    <col min="15628" max="15628" width="11.5" style="228" bestFit="1" customWidth="1"/>
    <col min="15629" max="15629" width="10" style="228" bestFit="1" customWidth="1"/>
    <col min="15630" max="15630" width="11" style="228" bestFit="1" customWidth="1"/>
    <col min="15631" max="15872" width="9" style="228"/>
    <col min="15873" max="15874" width="12.625" style="228" customWidth="1"/>
    <col min="15875" max="15875" width="36.625" style="228" customWidth="1"/>
    <col min="15876" max="15876" width="9.375" style="228" customWidth="1"/>
    <col min="15877" max="15877" width="10.625" style="228" customWidth="1"/>
    <col min="15878" max="15878" width="11.625" style="228" customWidth="1"/>
    <col min="15879" max="15879" width="2.375" style="228" bestFit="1" customWidth="1"/>
    <col min="15880" max="15880" width="13.625" style="228" customWidth="1"/>
    <col min="15881" max="15881" width="2.375" style="228" bestFit="1" customWidth="1"/>
    <col min="15882" max="15882" width="29.375" style="228" customWidth="1"/>
    <col min="15883" max="15883" width="10.5" style="228" bestFit="1" customWidth="1"/>
    <col min="15884" max="15884" width="11.5" style="228" bestFit="1" customWidth="1"/>
    <col min="15885" max="15885" width="10" style="228" bestFit="1" customWidth="1"/>
    <col min="15886" max="15886" width="11" style="228" bestFit="1" customWidth="1"/>
    <col min="15887" max="16128" width="9" style="228"/>
    <col min="16129" max="16130" width="12.625" style="228" customWidth="1"/>
    <col min="16131" max="16131" width="36.625" style="228" customWidth="1"/>
    <col min="16132" max="16132" width="9.375" style="228" customWidth="1"/>
    <col min="16133" max="16133" width="10.625" style="228" customWidth="1"/>
    <col min="16134" max="16134" width="11.625" style="228" customWidth="1"/>
    <col min="16135" max="16135" width="2.375" style="228" bestFit="1" customWidth="1"/>
    <col min="16136" max="16136" width="13.625" style="228" customWidth="1"/>
    <col min="16137" max="16137" width="2.375" style="228" bestFit="1" customWidth="1"/>
    <col min="16138" max="16138" width="29.375" style="228" customWidth="1"/>
    <col min="16139" max="16139" width="10.5" style="228" bestFit="1" customWidth="1"/>
    <col min="16140" max="16140" width="11.5" style="228" bestFit="1" customWidth="1"/>
    <col min="16141" max="16141" width="10" style="228" bestFit="1" customWidth="1"/>
    <col min="16142" max="16142" width="11" style="228" bestFit="1" customWidth="1"/>
    <col min="16143" max="16384" width="9" style="228"/>
  </cols>
  <sheetData>
    <row r="1" spans="1:10" ht="39.950000000000003" customHeight="1">
      <c r="A1" s="348" t="s">
        <v>2</v>
      </c>
      <c r="B1" s="349"/>
      <c r="C1" s="349"/>
      <c r="D1" s="349"/>
      <c r="E1" s="349"/>
      <c r="F1" s="349"/>
      <c r="G1" s="349"/>
      <c r="H1" s="349"/>
      <c r="I1" s="349"/>
      <c r="J1" s="350"/>
    </row>
    <row r="2" spans="1:10" ht="18" customHeight="1">
      <c r="A2" s="229" t="s">
        <v>6</v>
      </c>
      <c r="B2" s="230" t="s">
        <v>7</v>
      </c>
      <c r="C2" s="230" t="s">
        <v>8</v>
      </c>
      <c r="D2" s="231" t="s">
        <v>9</v>
      </c>
      <c r="E2" s="232" t="s">
        <v>0</v>
      </c>
      <c r="F2" s="233" t="s">
        <v>10</v>
      </c>
      <c r="G2" s="234"/>
      <c r="H2" s="235" t="s">
        <v>1</v>
      </c>
      <c r="I2" s="236"/>
      <c r="J2" s="237" t="s">
        <v>11</v>
      </c>
    </row>
    <row r="3" spans="1:10" ht="18" customHeight="1">
      <c r="A3" s="238"/>
      <c r="B3" s="239"/>
      <c r="C3" s="240"/>
      <c r="D3" s="241"/>
      <c r="E3" s="242"/>
      <c r="F3" s="243"/>
      <c r="G3" s="244"/>
      <c r="H3" s="245"/>
      <c r="I3" s="246"/>
      <c r="J3" s="247"/>
    </row>
    <row r="4" spans="1:10" ht="18" customHeight="1">
      <c r="A4" s="248" t="s">
        <v>12</v>
      </c>
      <c r="B4" s="240"/>
      <c r="C4" s="240"/>
      <c r="D4" s="249"/>
      <c r="E4" s="242"/>
      <c r="F4" s="243"/>
      <c r="G4" s="250"/>
      <c r="H4" s="245"/>
      <c r="I4" s="251"/>
      <c r="J4" s="252"/>
    </row>
    <row r="5" spans="1:10" ht="18" customHeight="1">
      <c r="A5" s="248"/>
      <c r="B5" s="240" t="s">
        <v>189</v>
      </c>
      <c r="C5" s="240"/>
      <c r="D5" s="249"/>
      <c r="E5" s="242"/>
      <c r="F5" s="243"/>
      <c r="G5" s="250"/>
      <c r="H5" s="245"/>
      <c r="I5" s="251"/>
      <c r="J5" s="252"/>
    </row>
    <row r="6" spans="1:10" ht="18" customHeight="1">
      <c r="A6" s="248"/>
      <c r="B6" s="240" t="s">
        <v>116</v>
      </c>
      <c r="C6" s="253"/>
      <c r="D6" s="241"/>
      <c r="E6" s="242"/>
      <c r="F6" s="243"/>
      <c r="G6" s="250"/>
      <c r="H6" s="245"/>
      <c r="I6" s="251"/>
      <c r="J6" s="254"/>
    </row>
    <row r="7" spans="1:10" ht="18" customHeight="1">
      <c r="A7" s="248"/>
      <c r="B7" s="240"/>
      <c r="C7" s="253" t="s">
        <v>174</v>
      </c>
      <c r="D7" s="239">
        <v>1</v>
      </c>
      <c r="E7" s="242" t="s">
        <v>4</v>
      </c>
      <c r="F7" s="243"/>
      <c r="G7" s="250"/>
      <c r="H7" s="245">
        <f>'設計内訳（共通項目）'!AJ34</f>
        <v>0</v>
      </c>
      <c r="I7" s="251"/>
      <c r="J7" s="254"/>
    </row>
    <row r="8" spans="1:10" ht="18" customHeight="1">
      <c r="A8" s="248"/>
      <c r="B8" s="240" t="s">
        <v>70</v>
      </c>
      <c r="C8" s="253"/>
      <c r="D8" s="239"/>
      <c r="E8" s="242"/>
      <c r="F8" s="243"/>
      <c r="G8" s="250"/>
      <c r="H8" s="245"/>
      <c r="I8" s="251"/>
      <c r="J8" s="254"/>
    </row>
    <row r="9" spans="1:10" ht="18" customHeight="1">
      <c r="A9" s="248"/>
      <c r="B9" s="240"/>
      <c r="C9" s="253" t="s">
        <v>190</v>
      </c>
      <c r="D9" s="239">
        <v>1</v>
      </c>
      <c r="E9" s="242" t="s">
        <v>4</v>
      </c>
      <c r="F9" s="243"/>
      <c r="G9" s="250"/>
      <c r="H9" s="245">
        <f>'測量内訳（数値図化）'!AJ34</f>
        <v>0</v>
      </c>
      <c r="I9" s="251"/>
      <c r="J9" s="254"/>
    </row>
    <row r="10" spans="1:10" ht="18" customHeight="1">
      <c r="A10" s="248"/>
      <c r="B10" s="240"/>
      <c r="C10" s="253" t="s">
        <v>81</v>
      </c>
      <c r="D10" s="239">
        <v>1</v>
      </c>
      <c r="E10" s="242" t="s">
        <v>4</v>
      </c>
      <c r="F10" s="243"/>
      <c r="G10" s="250"/>
      <c r="H10" s="245">
        <f>'設計内訳（基盤情報整備）'!AJ90</f>
        <v>0</v>
      </c>
      <c r="I10" s="251"/>
      <c r="J10" s="254"/>
    </row>
    <row r="11" spans="1:10" ht="18" customHeight="1">
      <c r="A11" s="248"/>
      <c r="B11" s="240" t="s">
        <v>82</v>
      </c>
      <c r="C11" s="253"/>
      <c r="D11" s="239"/>
      <c r="E11" s="242"/>
      <c r="F11" s="243"/>
      <c r="G11" s="250"/>
      <c r="H11" s="245"/>
      <c r="I11" s="251"/>
      <c r="J11" s="254"/>
    </row>
    <row r="12" spans="1:10" ht="18" customHeight="1">
      <c r="A12" s="255"/>
      <c r="B12" s="256"/>
      <c r="C12" s="256" t="s">
        <v>191</v>
      </c>
      <c r="D12" s="239">
        <v>1</v>
      </c>
      <c r="E12" s="242" t="s">
        <v>4</v>
      </c>
      <c r="F12" s="243"/>
      <c r="G12" s="250"/>
      <c r="H12" s="245">
        <f>'設計内訳（システム導入）'!AJ80</f>
        <v>0</v>
      </c>
      <c r="I12" s="251"/>
      <c r="J12" s="254"/>
    </row>
    <row r="13" spans="1:10" ht="18" customHeight="1">
      <c r="A13" s="248"/>
      <c r="B13" s="240"/>
      <c r="C13" s="253"/>
      <c r="D13" s="239"/>
      <c r="E13" s="242"/>
      <c r="F13" s="243"/>
      <c r="G13" s="250"/>
      <c r="H13" s="245"/>
      <c r="I13" s="251"/>
      <c r="J13" s="254"/>
    </row>
    <row r="14" spans="1:10" ht="18" customHeight="1">
      <c r="A14" s="255"/>
      <c r="B14" s="256"/>
      <c r="C14" s="256"/>
      <c r="D14" s="239"/>
      <c r="E14" s="242"/>
      <c r="F14" s="243"/>
      <c r="G14" s="250"/>
      <c r="H14" s="245"/>
      <c r="I14" s="251"/>
      <c r="J14" s="254"/>
    </row>
    <row r="15" spans="1:10" ht="18" customHeight="1">
      <c r="A15" s="255"/>
      <c r="B15" s="256"/>
      <c r="C15" s="256"/>
      <c r="D15" s="239"/>
      <c r="E15" s="242"/>
      <c r="F15" s="243"/>
      <c r="G15" s="250"/>
      <c r="H15" s="245"/>
      <c r="I15" s="251"/>
      <c r="J15" s="254"/>
    </row>
    <row r="16" spans="1:10" ht="18" customHeight="1">
      <c r="A16" s="255"/>
      <c r="B16" s="256"/>
      <c r="C16" s="256"/>
      <c r="D16" s="241"/>
      <c r="E16" s="242"/>
      <c r="F16" s="243"/>
      <c r="G16" s="250"/>
      <c r="H16" s="245"/>
      <c r="I16" s="251"/>
      <c r="J16" s="254"/>
    </row>
    <row r="17" spans="1:12" ht="18" customHeight="1">
      <c r="A17" s="255"/>
      <c r="B17" s="256"/>
      <c r="C17" s="256"/>
      <c r="D17" s="241"/>
      <c r="E17" s="242"/>
      <c r="F17" s="243"/>
      <c r="G17" s="250"/>
      <c r="H17" s="245"/>
      <c r="I17" s="251"/>
      <c r="J17" s="254"/>
    </row>
    <row r="18" spans="1:12" ht="18" customHeight="1">
      <c r="A18" s="248" t="s">
        <v>117</v>
      </c>
      <c r="B18" s="240"/>
      <c r="C18" s="253"/>
      <c r="D18" s="241"/>
      <c r="E18" s="242"/>
      <c r="F18" s="243"/>
      <c r="G18" s="250"/>
      <c r="H18" s="245">
        <f>SUM(H7:H16)</f>
        <v>0</v>
      </c>
      <c r="I18" s="251"/>
      <c r="J18" s="254"/>
    </row>
    <row r="19" spans="1:12" ht="18" customHeight="1">
      <c r="A19" s="257" t="s">
        <v>118</v>
      </c>
      <c r="B19" s="258"/>
      <c r="C19" s="259"/>
      <c r="D19" s="260">
        <v>10</v>
      </c>
      <c r="E19" s="261" t="s">
        <v>13</v>
      </c>
      <c r="F19" s="262"/>
      <c r="G19" s="263"/>
      <c r="H19" s="264">
        <f>INT(H18*D19%)</f>
        <v>0</v>
      </c>
      <c r="I19" s="265"/>
      <c r="J19" s="266"/>
    </row>
    <row r="20" spans="1:12" ht="18" customHeight="1">
      <c r="A20" s="267" t="s">
        <v>119</v>
      </c>
      <c r="B20" s="268"/>
      <c r="C20" s="269"/>
      <c r="D20" s="270"/>
      <c r="E20" s="271"/>
      <c r="F20" s="272"/>
      <c r="G20" s="273"/>
      <c r="H20" s="274">
        <f>H18+H19</f>
        <v>0</v>
      </c>
      <c r="I20" s="275"/>
      <c r="J20" s="276"/>
    </row>
    <row r="21" spans="1:12" ht="18" customHeight="1">
      <c r="A21" s="248"/>
      <c r="B21" s="253"/>
      <c r="C21" s="253"/>
      <c r="D21" s="241"/>
      <c r="E21" s="242"/>
      <c r="F21" s="243"/>
      <c r="G21" s="263"/>
      <c r="H21" s="245"/>
      <c r="I21" s="265"/>
      <c r="J21" s="254"/>
    </row>
    <row r="22" spans="1:12" ht="18" customHeight="1">
      <c r="A22" s="248"/>
      <c r="B22" s="253"/>
      <c r="C22" s="253"/>
      <c r="D22" s="241"/>
      <c r="E22" s="242"/>
      <c r="F22" s="243"/>
      <c r="G22" s="250"/>
      <c r="H22" s="245"/>
      <c r="I22" s="251"/>
      <c r="J22" s="254"/>
    </row>
    <row r="23" spans="1:12" ht="18" customHeight="1">
      <c r="A23" s="277"/>
      <c r="B23" s="278"/>
      <c r="C23" s="260"/>
      <c r="D23" s="260"/>
      <c r="E23" s="261"/>
      <c r="F23" s="279"/>
      <c r="G23" s="250"/>
      <c r="H23" s="280"/>
      <c r="I23" s="251"/>
      <c r="J23" s="281"/>
    </row>
    <row r="24" spans="1:12" ht="18" customHeight="1">
      <c r="A24" s="277"/>
      <c r="B24" s="278"/>
      <c r="C24" s="260"/>
      <c r="D24" s="260"/>
      <c r="E24" s="261"/>
      <c r="F24" s="279"/>
      <c r="G24" s="250"/>
      <c r="H24" s="280"/>
      <c r="I24" s="251"/>
      <c r="J24" s="282"/>
    </row>
    <row r="25" spans="1:12" ht="18" customHeight="1">
      <c r="A25" s="283"/>
      <c r="B25" s="240"/>
      <c r="C25" s="240"/>
      <c r="D25" s="239"/>
      <c r="E25" s="242"/>
      <c r="F25" s="243"/>
      <c r="G25" s="250"/>
      <c r="H25" s="245"/>
      <c r="I25" s="251"/>
      <c r="J25" s="254"/>
    </row>
    <row r="26" spans="1:12" ht="18" customHeight="1" thickBot="1">
      <c r="A26" s="284"/>
      <c r="B26" s="285"/>
      <c r="C26" s="286"/>
      <c r="D26" s="260"/>
      <c r="E26" s="261"/>
      <c r="F26" s="287"/>
      <c r="G26" s="263"/>
      <c r="H26" s="288"/>
      <c r="I26" s="265"/>
      <c r="J26" s="289"/>
      <c r="L26" s="290"/>
    </row>
    <row r="27" spans="1:12" ht="18" customHeight="1">
      <c r="A27" s="257"/>
      <c r="B27" s="258"/>
      <c r="C27" s="259"/>
      <c r="D27" s="260"/>
      <c r="E27" s="261"/>
      <c r="F27" s="262"/>
      <c r="G27" s="263"/>
      <c r="H27" s="264"/>
      <c r="I27" s="265"/>
      <c r="J27" s="266"/>
      <c r="L27" s="291"/>
    </row>
    <row r="28" spans="1:12" ht="18" customHeight="1">
      <c r="A28" s="292"/>
      <c r="B28" s="293"/>
      <c r="C28" s="294"/>
      <c r="D28" s="295"/>
      <c r="E28" s="296"/>
      <c r="F28" s="297"/>
      <c r="G28" s="298"/>
      <c r="H28" s="299"/>
      <c r="I28" s="300"/>
      <c r="J28" s="301"/>
      <c r="L28" s="291"/>
    </row>
    <row r="29" spans="1:12" ht="18" customHeight="1">
      <c r="A29" s="302"/>
      <c r="B29" s="303"/>
      <c r="C29" s="302"/>
      <c r="D29" s="304"/>
      <c r="E29" s="303"/>
      <c r="F29" s="305"/>
      <c r="H29" s="305"/>
      <c r="J29" s="304"/>
      <c r="L29" s="291"/>
    </row>
    <row r="30" spans="1:12" ht="18" customHeight="1">
      <c r="L30" s="291"/>
    </row>
    <row r="31" spans="1:12" ht="18" customHeight="1"/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spans="1:8" ht="18" customHeight="1"/>
    <row r="82" spans="1:8" ht="18" customHeight="1"/>
    <row r="83" spans="1:8" ht="18" customHeight="1"/>
    <row r="84" spans="1:8" ht="18" customHeight="1"/>
    <row r="85" spans="1:8" ht="18" customHeight="1"/>
    <row r="86" spans="1:8" ht="18" customHeight="1"/>
    <row r="87" spans="1:8" ht="18" customHeight="1"/>
    <row r="88" spans="1:8" ht="18" customHeight="1"/>
    <row r="89" spans="1:8" ht="18" customHeight="1"/>
    <row r="90" spans="1:8" ht="18" customHeight="1"/>
    <row r="91" spans="1:8" ht="18" customHeight="1"/>
    <row r="92" spans="1:8" ht="18" customHeight="1"/>
    <row r="93" spans="1:8" ht="18" customHeight="1">
      <c r="A93" s="228"/>
      <c r="B93" s="228"/>
      <c r="C93" s="228"/>
      <c r="E93" s="228"/>
      <c r="F93" s="228"/>
      <c r="H93" s="228"/>
    </row>
    <row r="94" spans="1:8" ht="18" customHeight="1">
      <c r="A94" s="228"/>
      <c r="B94" s="228"/>
      <c r="C94" s="228"/>
      <c r="E94" s="228"/>
      <c r="F94" s="228"/>
      <c r="H94" s="228"/>
    </row>
    <row r="95" spans="1:8" ht="18" customHeight="1">
      <c r="A95" s="228"/>
      <c r="B95" s="228"/>
      <c r="C95" s="228"/>
      <c r="E95" s="228"/>
      <c r="F95" s="228"/>
      <c r="H95" s="228"/>
    </row>
    <row r="96" spans="1:8" ht="18" customHeight="1">
      <c r="A96" s="228"/>
      <c r="B96" s="228"/>
      <c r="C96" s="228"/>
      <c r="E96" s="228"/>
      <c r="F96" s="228"/>
      <c r="H96" s="228"/>
    </row>
    <row r="97" spans="7:9" s="228" customFormat="1" ht="18" customHeight="1">
      <c r="G97" s="306"/>
      <c r="I97" s="306"/>
    </row>
    <row r="98" spans="7:9" s="228" customFormat="1" ht="18" customHeight="1">
      <c r="G98" s="306"/>
      <c r="I98" s="306"/>
    </row>
    <row r="99" spans="7:9" s="228" customFormat="1" ht="18" customHeight="1">
      <c r="G99" s="306"/>
      <c r="I99" s="306"/>
    </row>
    <row r="100" spans="7:9" s="228" customFormat="1" ht="18" customHeight="1">
      <c r="G100" s="306"/>
      <c r="I100" s="306"/>
    </row>
    <row r="101" spans="7:9" s="228" customFormat="1" ht="18" customHeight="1">
      <c r="G101" s="306"/>
      <c r="I101" s="306"/>
    </row>
    <row r="102" spans="7:9" s="228" customFormat="1" ht="18" customHeight="1">
      <c r="G102" s="306"/>
      <c r="I102" s="306"/>
    </row>
    <row r="103" spans="7:9" s="228" customFormat="1" ht="18" customHeight="1">
      <c r="G103" s="306"/>
      <c r="I103" s="306"/>
    </row>
    <row r="104" spans="7:9" s="228" customFormat="1" ht="18" customHeight="1">
      <c r="G104" s="306"/>
      <c r="I104" s="306"/>
    </row>
    <row r="105" spans="7:9" s="228" customFormat="1" ht="18" customHeight="1">
      <c r="G105" s="306"/>
      <c r="I105" s="306"/>
    </row>
    <row r="106" spans="7:9" s="228" customFormat="1" ht="18" customHeight="1">
      <c r="G106" s="306"/>
      <c r="I106" s="306"/>
    </row>
    <row r="107" spans="7:9" s="228" customFormat="1" ht="18" customHeight="1">
      <c r="G107" s="306"/>
      <c r="I107" s="306"/>
    </row>
    <row r="108" spans="7:9" s="228" customFormat="1" ht="18" customHeight="1">
      <c r="G108" s="306"/>
      <c r="I108" s="306"/>
    </row>
    <row r="109" spans="7:9" s="228" customFormat="1" ht="18" customHeight="1">
      <c r="G109" s="306"/>
      <c r="I109" s="306"/>
    </row>
    <row r="110" spans="7:9" s="228" customFormat="1" ht="18" customHeight="1">
      <c r="G110" s="306"/>
      <c r="I110" s="306"/>
    </row>
    <row r="111" spans="7:9" s="228" customFormat="1" ht="18" customHeight="1">
      <c r="G111" s="306"/>
      <c r="I111" s="306"/>
    </row>
    <row r="112" spans="7:9" s="228" customFormat="1" ht="18" customHeight="1">
      <c r="G112" s="306"/>
      <c r="I112" s="306"/>
    </row>
    <row r="113" spans="1:8" ht="18" customHeight="1">
      <c r="A113" s="228"/>
      <c r="B113" s="228"/>
      <c r="C113" s="228"/>
      <c r="E113" s="228"/>
      <c r="F113" s="228"/>
      <c r="H113" s="228"/>
    </row>
    <row r="114" spans="1:8" ht="18" customHeight="1">
      <c r="A114" s="228"/>
      <c r="B114" s="228"/>
      <c r="C114" s="228"/>
      <c r="E114" s="228"/>
      <c r="F114" s="228"/>
      <c r="H114" s="228"/>
    </row>
    <row r="115" spans="1:8" ht="18" customHeight="1">
      <c r="A115" s="228"/>
      <c r="B115" s="228"/>
      <c r="C115" s="228"/>
      <c r="E115" s="228"/>
      <c r="F115" s="228"/>
      <c r="H115" s="228"/>
    </row>
    <row r="116" spans="1:8" ht="18" customHeight="1">
      <c r="A116" s="228"/>
      <c r="B116" s="228"/>
      <c r="C116" s="228"/>
      <c r="E116" s="228"/>
      <c r="F116" s="228"/>
      <c r="H116" s="228"/>
    </row>
    <row r="117" spans="1:8" ht="18" customHeight="1">
      <c r="A117" s="228"/>
      <c r="B117" s="228"/>
      <c r="C117" s="228"/>
      <c r="E117" s="228"/>
      <c r="F117" s="228"/>
      <c r="H117" s="228"/>
    </row>
    <row r="118" spans="1:8" ht="18" customHeight="1">
      <c r="A118" s="228"/>
      <c r="B118" s="228"/>
      <c r="C118" s="228"/>
      <c r="E118" s="228"/>
      <c r="F118" s="228"/>
      <c r="H118" s="228"/>
    </row>
    <row r="119" spans="1:8" ht="18" customHeight="1">
      <c r="A119" s="228"/>
      <c r="B119" s="228"/>
      <c r="C119" s="228"/>
      <c r="E119" s="228"/>
      <c r="F119" s="228"/>
      <c r="H119" s="228"/>
    </row>
    <row r="120" spans="1:8" ht="18" customHeight="1">
      <c r="A120" s="228"/>
      <c r="B120" s="228"/>
      <c r="C120" s="228"/>
      <c r="E120" s="228"/>
      <c r="F120" s="228"/>
      <c r="H120" s="228"/>
    </row>
    <row r="121" spans="1:8" ht="18" customHeight="1">
      <c r="A121" s="228"/>
      <c r="B121" s="228"/>
      <c r="C121" s="228"/>
      <c r="E121" s="228"/>
      <c r="F121" s="228"/>
      <c r="H121" s="228"/>
    </row>
    <row r="122" spans="1:8" ht="18" customHeight="1">
      <c r="A122" s="228"/>
      <c r="B122" s="228"/>
      <c r="C122" s="228"/>
      <c r="E122" s="228"/>
      <c r="F122" s="228"/>
      <c r="H122" s="228"/>
    </row>
    <row r="123" spans="1:8" ht="18" customHeight="1">
      <c r="A123" s="228"/>
      <c r="B123" s="228"/>
      <c r="C123" s="228"/>
      <c r="E123" s="228"/>
      <c r="F123" s="228"/>
      <c r="H123" s="228"/>
    </row>
    <row r="124" spans="1:8" ht="18" customHeight="1">
      <c r="A124" s="228"/>
      <c r="B124" s="228"/>
      <c r="C124" s="228"/>
      <c r="E124" s="228"/>
      <c r="F124" s="228"/>
      <c r="H124" s="228"/>
    </row>
  </sheetData>
  <mergeCells count="1">
    <mergeCell ref="A1:J1"/>
  </mergeCells>
  <phoneticPr fontId="4"/>
  <printOptions horizontalCentered="1" verticalCentered="1"/>
  <pageMargins left="0.39370078740157483" right="0.39370078740157483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47"/>
  <sheetViews>
    <sheetView showGridLines="0" showZeros="0" view="pageBreakPreview" zoomScale="85" zoomScaleNormal="100" zoomScaleSheetLayoutView="85" workbookViewId="0">
      <pane xSplit="1" ySplit="3" topLeftCell="B4" activePane="bottomRight" state="frozen"/>
      <selection activeCell="G1" sqref="C1:G1"/>
      <selection pane="topRight" activeCell="G1" sqref="C1:G1"/>
      <selection pane="bottomLeft" activeCell="G1" sqref="C1:G1"/>
      <selection pane="bottomRight" activeCell="AP34" sqref="AP34"/>
    </sheetView>
  </sheetViews>
  <sheetFormatPr defaultRowHeight="12"/>
  <cols>
    <col min="1" max="55" width="2.625" style="1" customWidth="1"/>
    <col min="56" max="56" width="18" style="1" bestFit="1" customWidth="1"/>
    <col min="57" max="57" width="10.25" style="1" bestFit="1" customWidth="1"/>
    <col min="58" max="58" width="10.75" style="1" bestFit="1" customWidth="1"/>
    <col min="59" max="59" width="3.5" style="1" bestFit="1" customWidth="1"/>
    <col min="60" max="60" width="7.875" style="1" bestFit="1" customWidth="1"/>
    <col min="61" max="256" width="9" style="1"/>
    <col min="257" max="311" width="2.625" style="1" customWidth="1"/>
    <col min="312" max="312" width="18" style="1" bestFit="1" customWidth="1"/>
    <col min="313" max="313" width="10.25" style="1" bestFit="1" customWidth="1"/>
    <col min="314" max="314" width="10.75" style="1" bestFit="1" customWidth="1"/>
    <col min="315" max="315" width="3.5" style="1" bestFit="1" customWidth="1"/>
    <col min="316" max="316" width="7.875" style="1" bestFit="1" customWidth="1"/>
    <col min="317" max="512" width="9" style="1"/>
    <col min="513" max="567" width="2.625" style="1" customWidth="1"/>
    <col min="568" max="568" width="18" style="1" bestFit="1" customWidth="1"/>
    <col min="569" max="569" width="10.25" style="1" bestFit="1" customWidth="1"/>
    <col min="570" max="570" width="10.75" style="1" bestFit="1" customWidth="1"/>
    <col min="571" max="571" width="3.5" style="1" bestFit="1" customWidth="1"/>
    <col min="572" max="572" width="7.875" style="1" bestFit="1" customWidth="1"/>
    <col min="573" max="768" width="9" style="1"/>
    <col min="769" max="823" width="2.625" style="1" customWidth="1"/>
    <col min="824" max="824" width="18" style="1" bestFit="1" customWidth="1"/>
    <col min="825" max="825" width="10.25" style="1" bestFit="1" customWidth="1"/>
    <col min="826" max="826" width="10.75" style="1" bestFit="1" customWidth="1"/>
    <col min="827" max="827" width="3.5" style="1" bestFit="1" customWidth="1"/>
    <col min="828" max="828" width="7.875" style="1" bestFit="1" customWidth="1"/>
    <col min="829" max="1024" width="9" style="1"/>
    <col min="1025" max="1079" width="2.625" style="1" customWidth="1"/>
    <col min="1080" max="1080" width="18" style="1" bestFit="1" customWidth="1"/>
    <col min="1081" max="1081" width="10.25" style="1" bestFit="1" customWidth="1"/>
    <col min="1082" max="1082" width="10.75" style="1" bestFit="1" customWidth="1"/>
    <col min="1083" max="1083" width="3.5" style="1" bestFit="1" customWidth="1"/>
    <col min="1084" max="1084" width="7.875" style="1" bestFit="1" customWidth="1"/>
    <col min="1085" max="1280" width="9" style="1"/>
    <col min="1281" max="1335" width="2.625" style="1" customWidth="1"/>
    <col min="1336" max="1336" width="18" style="1" bestFit="1" customWidth="1"/>
    <col min="1337" max="1337" width="10.25" style="1" bestFit="1" customWidth="1"/>
    <col min="1338" max="1338" width="10.75" style="1" bestFit="1" customWidth="1"/>
    <col min="1339" max="1339" width="3.5" style="1" bestFit="1" customWidth="1"/>
    <col min="1340" max="1340" width="7.875" style="1" bestFit="1" customWidth="1"/>
    <col min="1341" max="1536" width="9" style="1"/>
    <col min="1537" max="1591" width="2.625" style="1" customWidth="1"/>
    <col min="1592" max="1592" width="18" style="1" bestFit="1" customWidth="1"/>
    <col min="1593" max="1593" width="10.25" style="1" bestFit="1" customWidth="1"/>
    <col min="1594" max="1594" width="10.75" style="1" bestFit="1" customWidth="1"/>
    <col min="1595" max="1595" width="3.5" style="1" bestFit="1" customWidth="1"/>
    <col min="1596" max="1596" width="7.875" style="1" bestFit="1" customWidth="1"/>
    <col min="1597" max="1792" width="9" style="1"/>
    <col min="1793" max="1847" width="2.625" style="1" customWidth="1"/>
    <col min="1848" max="1848" width="18" style="1" bestFit="1" customWidth="1"/>
    <col min="1849" max="1849" width="10.25" style="1" bestFit="1" customWidth="1"/>
    <col min="1850" max="1850" width="10.75" style="1" bestFit="1" customWidth="1"/>
    <col min="1851" max="1851" width="3.5" style="1" bestFit="1" customWidth="1"/>
    <col min="1852" max="1852" width="7.875" style="1" bestFit="1" customWidth="1"/>
    <col min="1853" max="2048" width="9" style="1"/>
    <col min="2049" max="2103" width="2.625" style="1" customWidth="1"/>
    <col min="2104" max="2104" width="18" style="1" bestFit="1" customWidth="1"/>
    <col min="2105" max="2105" width="10.25" style="1" bestFit="1" customWidth="1"/>
    <col min="2106" max="2106" width="10.75" style="1" bestFit="1" customWidth="1"/>
    <col min="2107" max="2107" width="3.5" style="1" bestFit="1" customWidth="1"/>
    <col min="2108" max="2108" width="7.875" style="1" bestFit="1" customWidth="1"/>
    <col min="2109" max="2304" width="9" style="1"/>
    <col min="2305" max="2359" width="2.625" style="1" customWidth="1"/>
    <col min="2360" max="2360" width="18" style="1" bestFit="1" customWidth="1"/>
    <col min="2361" max="2361" width="10.25" style="1" bestFit="1" customWidth="1"/>
    <col min="2362" max="2362" width="10.75" style="1" bestFit="1" customWidth="1"/>
    <col min="2363" max="2363" width="3.5" style="1" bestFit="1" customWidth="1"/>
    <col min="2364" max="2364" width="7.875" style="1" bestFit="1" customWidth="1"/>
    <col min="2365" max="2560" width="9" style="1"/>
    <col min="2561" max="2615" width="2.625" style="1" customWidth="1"/>
    <col min="2616" max="2616" width="18" style="1" bestFit="1" customWidth="1"/>
    <col min="2617" max="2617" width="10.25" style="1" bestFit="1" customWidth="1"/>
    <col min="2618" max="2618" width="10.75" style="1" bestFit="1" customWidth="1"/>
    <col min="2619" max="2619" width="3.5" style="1" bestFit="1" customWidth="1"/>
    <col min="2620" max="2620" width="7.875" style="1" bestFit="1" customWidth="1"/>
    <col min="2621" max="2816" width="9" style="1"/>
    <col min="2817" max="2871" width="2.625" style="1" customWidth="1"/>
    <col min="2872" max="2872" width="18" style="1" bestFit="1" customWidth="1"/>
    <col min="2873" max="2873" width="10.25" style="1" bestFit="1" customWidth="1"/>
    <col min="2874" max="2874" width="10.75" style="1" bestFit="1" customWidth="1"/>
    <col min="2875" max="2875" width="3.5" style="1" bestFit="1" customWidth="1"/>
    <col min="2876" max="2876" width="7.875" style="1" bestFit="1" customWidth="1"/>
    <col min="2877" max="3072" width="9" style="1"/>
    <col min="3073" max="3127" width="2.625" style="1" customWidth="1"/>
    <col min="3128" max="3128" width="18" style="1" bestFit="1" customWidth="1"/>
    <col min="3129" max="3129" width="10.25" style="1" bestFit="1" customWidth="1"/>
    <col min="3130" max="3130" width="10.75" style="1" bestFit="1" customWidth="1"/>
    <col min="3131" max="3131" width="3.5" style="1" bestFit="1" customWidth="1"/>
    <col min="3132" max="3132" width="7.875" style="1" bestFit="1" customWidth="1"/>
    <col min="3133" max="3328" width="9" style="1"/>
    <col min="3329" max="3383" width="2.625" style="1" customWidth="1"/>
    <col min="3384" max="3384" width="18" style="1" bestFit="1" customWidth="1"/>
    <col min="3385" max="3385" width="10.25" style="1" bestFit="1" customWidth="1"/>
    <col min="3386" max="3386" width="10.75" style="1" bestFit="1" customWidth="1"/>
    <col min="3387" max="3387" width="3.5" style="1" bestFit="1" customWidth="1"/>
    <col min="3388" max="3388" width="7.875" style="1" bestFit="1" customWidth="1"/>
    <col min="3389" max="3584" width="9" style="1"/>
    <col min="3585" max="3639" width="2.625" style="1" customWidth="1"/>
    <col min="3640" max="3640" width="18" style="1" bestFit="1" customWidth="1"/>
    <col min="3641" max="3641" width="10.25" style="1" bestFit="1" customWidth="1"/>
    <col min="3642" max="3642" width="10.75" style="1" bestFit="1" customWidth="1"/>
    <col min="3643" max="3643" width="3.5" style="1" bestFit="1" customWidth="1"/>
    <col min="3644" max="3644" width="7.875" style="1" bestFit="1" customWidth="1"/>
    <col min="3645" max="3840" width="9" style="1"/>
    <col min="3841" max="3895" width="2.625" style="1" customWidth="1"/>
    <col min="3896" max="3896" width="18" style="1" bestFit="1" customWidth="1"/>
    <col min="3897" max="3897" width="10.25" style="1" bestFit="1" customWidth="1"/>
    <col min="3898" max="3898" width="10.75" style="1" bestFit="1" customWidth="1"/>
    <col min="3899" max="3899" width="3.5" style="1" bestFit="1" customWidth="1"/>
    <col min="3900" max="3900" width="7.875" style="1" bestFit="1" customWidth="1"/>
    <col min="3901" max="4096" width="9" style="1"/>
    <col min="4097" max="4151" width="2.625" style="1" customWidth="1"/>
    <col min="4152" max="4152" width="18" style="1" bestFit="1" customWidth="1"/>
    <col min="4153" max="4153" width="10.25" style="1" bestFit="1" customWidth="1"/>
    <col min="4154" max="4154" width="10.75" style="1" bestFit="1" customWidth="1"/>
    <col min="4155" max="4155" width="3.5" style="1" bestFit="1" customWidth="1"/>
    <col min="4156" max="4156" width="7.875" style="1" bestFit="1" customWidth="1"/>
    <col min="4157" max="4352" width="9" style="1"/>
    <col min="4353" max="4407" width="2.625" style="1" customWidth="1"/>
    <col min="4408" max="4408" width="18" style="1" bestFit="1" customWidth="1"/>
    <col min="4409" max="4409" width="10.25" style="1" bestFit="1" customWidth="1"/>
    <col min="4410" max="4410" width="10.75" style="1" bestFit="1" customWidth="1"/>
    <col min="4411" max="4411" width="3.5" style="1" bestFit="1" customWidth="1"/>
    <col min="4412" max="4412" width="7.875" style="1" bestFit="1" customWidth="1"/>
    <col min="4413" max="4608" width="9" style="1"/>
    <col min="4609" max="4663" width="2.625" style="1" customWidth="1"/>
    <col min="4664" max="4664" width="18" style="1" bestFit="1" customWidth="1"/>
    <col min="4665" max="4665" width="10.25" style="1" bestFit="1" customWidth="1"/>
    <col min="4666" max="4666" width="10.75" style="1" bestFit="1" customWidth="1"/>
    <col min="4667" max="4667" width="3.5" style="1" bestFit="1" customWidth="1"/>
    <col min="4668" max="4668" width="7.875" style="1" bestFit="1" customWidth="1"/>
    <col min="4669" max="4864" width="9" style="1"/>
    <col min="4865" max="4919" width="2.625" style="1" customWidth="1"/>
    <col min="4920" max="4920" width="18" style="1" bestFit="1" customWidth="1"/>
    <col min="4921" max="4921" width="10.25" style="1" bestFit="1" customWidth="1"/>
    <col min="4922" max="4922" width="10.75" style="1" bestFit="1" customWidth="1"/>
    <col min="4923" max="4923" width="3.5" style="1" bestFit="1" customWidth="1"/>
    <col min="4924" max="4924" width="7.875" style="1" bestFit="1" customWidth="1"/>
    <col min="4925" max="5120" width="9" style="1"/>
    <col min="5121" max="5175" width="2.625" style="1" customWidth="1"/>
    <col min="5176" max="5176" width="18" style="1" bestFit="1" customWidth="1"/>
    <col min="5177" max="5177" width="10.25" style="1" bestFit="1" customWidth="1"/>
    <col min="5178" max="5178" width="10.75" style="1" bestFit="1" customWidth="1"/>
    <col min="5179" max="5179" width="3.5" style="1" bestFit="1" customWidth="1"/>
    <col min="5180" max="5180" width="7.875" style="1" bestFit="1" customWidth="1"/>
    <col min="5181" max="5376" width="9" style="1"/>
    <col min="5377" max="5431" width="2.625" style="1" customWidth="1"/>
    <col min="5432" max="5432" width="18" style="1" bestFit="1" customWidth="1"/>
    <col min="5433" max="5433" width="10.25" style="1" bestFit="1" customWidth="1"/>
    <col min="5434" max="5434" width="10.75" style="1" bestFit="1" customWidth="1"/>
    <col min="5435" max="5435" width="3.5" style="1" bestFit="1" customWidth="1"/>
    <col min="5436" max="5436" width="7.875" style="1" bestFit="1" customWidth="1"/>
    <col min="5437" max="5632" width="9" style="1"/>
    <col min="5633" max="5687" width="2.625" style="1" customWidth="1"/>
    <col min="5688" max="5688" width="18" style="1" bestFit="1" customWidth="1"/>
    <col min="5689" max="5689" width="10.25" style="1" bestFit="1" customWidth="1"/>
    <col min="5690" max="5690" width="10.75" style="1" bestFit="1" customWidth="1"/>
    <col min="5691" max="5691" width="3.5" style="1" bestFit="1" customWidth="1"/>
    <col min="5692" max="5692" width="7.875" style="1" bestFit="1" customWidth="1"/>
    <col min="5693" max="5888" width="9" style="1"/>
    <col min="5889" max="5943" width="2.625" style="1" customWidth="1"/>
    <col min="5944" max="5944" width="18" style="1" bestFit="1" customWidth="1"/>
    <col min="5945" max="5945" width="10.25" style="1" bestFit="1" customWidth="1"/>
    <col min="5946" max="5946" width="10.75" style="1" bestFit="1" customWidth="1"/>
    <col min="5947" max="5947" width="3.5" style="1" bestFit="1" customWidth="1"/>
    <col min="5948" max="5948" width="7.875" style="1" bestFit="1" customWidth="1"/>
    <col min="5949" max="6144" width="9" style="1"/>
    <col min="6145" max="6199" width="2.625" style="1" customWidth="1"/>
    <col min="6200" max="6200" width="18" style="1" bestFit="1" customWidth="1"/>
    <col min="6201" max="6201" width="10.25" style="1" bestFit="1" customWidth="1"/>
    <col min="6202" max="6202" width="10.75" style="1" bestFit="1" customWidth="1"/>
    <col min="6203" max="6203" width="3.5" style="1" bestFit="1" customWidth="1"/>
    <col min="6204" max="6204" width="7.875" style="1" bestFit="1" customWidth="1"/>
    <col min="6205" max="6400" width="9" style="1"/>
    <col min="6401" max="6455" width="2.625" style="1" customWidth="1"/>
    <col min="6456" max="6456" width="18" style="1" bestFit="1" customWidth="1"/>
    <col min="6457" max="6457" width="10.25" style="1" bestFit="1" customWidth="1"/>
    <col min="6458" max="6458" width="10.75" style="1" bestFit="1" customWidth="1"/>
    <col min="6459" max="6459" width="3.5" style="1" bestFit="1" customWidth="1"/>
    <col min="6460" max="6460" width="7.875" style="1" bestFit="1" customWidth="1"/>
    <col min="6461" max="6656" width="9" style="1"/>
    <col min="6657" max="6711" width="2.625" style="1" customWidth="1"/>
    <col min="6712" max="6712" width="18" style="1" bestFit="1" customWidth="1"/>
    <col min="6713" max="6713" width="10.25" style="1" bestFit="1" customWidth="1"/>
    <col min="6714" max="6714" width="10.75" style="1" bestFit="1" customWidth="1"/>
    <col min="6715" max="6715" width="3.5" style="1" bestFit="1" customWidth="1"/>
    <col min="6716" max="6716" width="7.875" style="1" bestFit="1" customWidth="1"/>
    <col min="6717" max="6912" width="9" style="1"/>
    <col min="6913" max="6967" width="2.625" style="1" customWidth="1"/>
    <col min="6968" max="6968" width="18" style="1" bestFit="1" customWidth="1"/>
    <col min="6969" max="6969" width="10.25" style="1" bestFit="1" customWidth="1"/>
    <col min="6970" max="6970" width="10.75" style="1" bestFit="1" customWidth="1"/>
    <col min="6971" max="6971" width="3.5" style="1" bestFit="1" customWidth="1"/>
    <col min="6972" max="6972" width="7.875" style="1" bestFit="1" customWidth="1"/>
    <col min="6973" max="7168" width="9" style="1"/>
    <col min="7169" max="7223" width="2.625" style="1" customWidth="1"/>
    <col min="7224" max="7224" width="18" style="1" bestFit="1" customWidth="1"/>
    <col min="7225" max="7225" width="10.25" style="1" bestFit="1" customWidth="1"/>
    <col min="7226" max="7226" width="10.75" style="1" bestFit="1" customWidth="1"/>
    <col min="7227" max="7227" width="3.5" style="1" bestFit="1" customWidth="1"/>
    <col min="7228" max="7228" width="7.875" style="1" bestFit="1" customWidth="1"/>
    <col min="7229" max="7424" width="9" style="1"/>
    <col min="7425" max="7479" width="2.625" style="1" customWidth="1"/>
    <col min="7480" max="7480" width="18" style="1" bestFit="1" customWidth="1"/>
    <col min="7481" max="7481" width="10.25" style="1" bestFit="1" customWidth="1"/>
    <col min="7482" max="7482" width="10.75" style="1" bestFit="1" customWidth="1"/>
    <col min="7483" max="7483" width="3.5" style="1" bestFit="1" customWidth="1"/>
    <col min="7484" max="7484" width="7.875" style="1" bestFit="1" customWidth="1"/>
    <col min="7485" max="7680" width="9" style="1"/>
    <col min="7681" max="7735" width="2.625" style="1" customWidth="1"/>
    <col min="7736" max="7736" width="18" style="1" bestFit="1" customWidth="1"/>
    <col min="7737" max="7737" width="10.25" style="1" bestFit="1" customWidth="1"/>
    <col min="7738" max="7738" width="10.75" style="1" bestFit="1" customWidth="1"/>
    <col min="7739" max="7739" width="3.5" style="1" bestFit="1" customWidth="1"/>
    <col min="7740" max="7740" width="7.875" style="1" bestFit="1" customWidth="1"/>
    <col min="7741" max="7936" width="9" style="1"/>
    <col min="7937" max="7991" width="2.625" style="1" customWidth="1"/>
    <col min="7992" max="7992" width="18" style="1" bestFit="1" customWidth="1"/>
    <col min="7993" max="7993" width="10.25" style="1" bestFit="1" customWidth="1"/>
    <col min="7994" max="7994" width="10.75" style="1" bestFit="1" customWidth="1"/>
    <col min="7995" max="7995" width="3.5" style="1" bestFit="1" customWidth="1"/>
    <col min="7996" max="7996" width="7.875" style="1" bestFit="1" customWidth="1"/>
    <col min="7997" max="8192" width="9" style="1"/>
    <col min="8193" max="8247" width="2.625" style="1" customWidth="1"/>
    <col min="8248" max="8248" width="18" style="1" bestFit="1" customWidth="1"/>
    <col min="8249" max="8249" width="10.25" style="1" bestFit="1" customWidth="1"/>
    <col min="8250" max="8250" width="10.75" style="1" bestFit="1" customWidth="1"/>
    <col min="8251" max="8251" width="3.5" style="1" bestFit="1" customWidth="1"/>
    <col min="8252" max="8252" width="7.875" style="1" bestFit="1" customWidth="1"/>
    <col min="8253" max="8448" width="9" style="1"/>
    <col min="8449" max="8503" width="2.625" style="1" customWidth="1"/>
    <col min="8504" max="8504" width="18" style="1" bestFit="1" customWidth="1"/>
    <col min="8505" max="8505" width="10.25" style="1" bestFit="1" customWidth="1"/>
    <col min="8506" max="8506" width="10.75" style="1" bestFit="1" customWidth="1"/>
    <col min="8507" max="8507" width="3.5" style="1" bestFit="1" customWidth="1"/>
    <col min="8508" max="8508" width="7.875" style="1" bestFit="1" customWidth="1"/>
    <col min="8509" max="8704" width="9" style="1"/>
    <col min="8705" max="8759" width="2.625" style="1" customWidth="1"/>
    <col min="8760" max="8760" width="18" style="1" bestFit="1" customWidth="1"/>
    <col min="8761" max="8761" width="10.25" style="1" bestFit="1" customWidth="1"/>
    <col min="8762" max="8762" width="10.75" style="1" bestFit="1" customWidth="1"/>
    <col min="8763" max="8763" width="3.5" style="1" bestFit="1" customWidth="1"/>
    <col min="8764" max="8764" width="7.875" style="1" bestFit="1" customWidth="1"/>
    <col min="8765" max="8960" width="9" style="1"/>
    <col min="8961" max="9015" width="2.625" style="1" customWidth="1"/>
    <col min="9016" max="9016" width="18" style="1" bestFit="1" customWidth="1"/>
    <col min="9017" max="9017" width="10.25" style="1" bestFit="1" customWidth="1"/>
    <col min="9018" max="9018" width="10.75" style="1" bestFit="1" customWidth="1"/>
    <col min="9019" max="9019" width="3.5" style="1" bestFit="1" customWidth="1"/>
    <col min="9020" max="9020" width="7.875" style="1" bestFit="1" customWidth="1"/>
    <col min="9021" max="9216" width="9" style="1"/>
    <col min="9217" max="9271" width="2.625" style="1" customWidth="1"/>
    <col min="9272" max="9272" width="18" style="1" bestFit="1" customWidth="1"/>
    <col min="9273" max="9273" width="10.25" style="1" bestFit="1" customWidth="1"/>
    <col min="9274" max="9274" width="10.75" style="1" bestFit="1" customWidth="1"/>
    <col min="9275" max="9275" width="3.5" style="1" bestFit="1" customWidth="1"/>
    <col min="9276" max="9276" width="7.875" style="1" bestFit="1" customWidth="1"/>
    <col min="9277" max="9472" width="9" style="1"/>
    <col min="9473" max="9527" width="2.625" style="1" customWidth="1"/>
    <col min="9528" max="9528" width="18" style="1" bestFit="1" customWidth="1"/>
    <col min="9529" max="9529" width="10.25" style="1" bestFit="1" customWidth="1"/>
    <col min="9530" max="9530" width="10.75" style="1" bestFit="1" customWidth="1"/>
    <col min="9531" max="9531" width="3.5" style="1" bestFit="1" customWidth="1"/>
    <col min="9532" max="9532" width="7.875" style="1" bestFit="1" customWidth="1"/>
    <col min="9533" max="9728" width="9" style="1"/>
    <col min="9729" max="9783" width="2.625" style="1" customWidth="1"/>
    <col min="9784" max="9784" width="18" style="1" bestFit="1" customWidth="1"/>
    <col min="9785" max="9785" width="10.25" style="1" bestFit="1" customWidth="1"/>
    <col min="9786" max="9786" width="10.75" style="1" bestFit="1" customWidth="1"/>
    <col min="9787" max="9787" width="3.5" style="1" bestFit="1" customWidth="1"/>
    <col min="9788" max="9788" width="7.875" style="1" bestFit="1" customWidth="1"/>
    <col min="9789" max="9984" width="9" style="1"/>
    <col min="9985" max="10039" width="2.625" style="1" customWidth="1"/>
    <col min="10040" max="10040" width="18" style="1" bestFit="1" customWidth="1"/>
    <col min="10041" max="10041" width="10.25" style="1" bestFit="1" customWidth="1"/>
    <col min="10042" max="10042" width="10.75" style="1" bestFit="1" customWidth="1"/>
    <col min="10043" max="10043" width="3.5" style="1" bestFit="1" customWidth="1"/>
    <col min="10044" max="10044" width="7.875" style="1" bestFit="1" customWidth="1"/>
    <col min="10045" max="10240" width="9" style="1"/>
    <col min="10241" max="10295" width="2.625" style="1" customWidth="1"/>
    <col min="10296" max="10296" width="18" style="1" bestFit="1" customWidth="1"/>
    <col min="10297" max="10297" width="10.25" style="1" bestFit="1" customWidth="1"/>
    <col min="10298" max="10298" width="10.75" style="1" bestFit="1" customWidth="1"/>
    <col min="10299" max="10299" width="3.5" style="1" bestFit="1" customWidth="1"/>
    <col min="10300" max="10300" width="7.875" style="1" bestFit="1" customWidth="1"/>
    <col min="10301" max="10496" width="9" style="1"/>
    <col min="10497" max="10551" width="2.625" style="1" customWidth="1"/>
    <col min="10552" max="10552" width="18" style="1" bestFit="1" customWidth="1"/>
    <col min="10553" max="10553" width="10.25" style="1" bestFit="1" customWidth="1"/>
    <col min="10554" max="10554" width="10.75" style="1" bestFit="1" customWidth="1"/>
    <col min="10555" max="10555" width="3.5" style="1" bestFit="1" customWidth="1"/>
    <col min="10556" max="10556" width="7.875" style="1" bestFit="1" customWidth="1"/>
    <col min="10557" max="10752" width="9" style="1"/>
    <col min="10753" max="10807" width="2.625" style="1" customWidth="1"/>
    <col min="10808" max="10808" width="18" style="1" bestFit="1" customWidth="1"/>
    <col min="10809" max="10809" width="10.25" style="1" bestFit="1" customWidth="1"/>
    <col min="10810" max="10810" width="10.75" style="1" bestFit="1" customWidth="1"/>
    <col min="10811" max="10811" width="3.5" style="1" bestFit="1" customWidth="1"/>
    <col min="10812" max="10812" width="7.875" style="1" bestFit="1" customWidth="1"/>
    <col min="10813" max="11008" width="9" style="1"/>
    <col min="11009" max="11063" width="2.625" style="1" customWidth="1"/>
    <col min="11064" max="11064" width="18" style="1" bestFit="1" customWidth="1"/>
    <col min="11065" max="11065" width="10.25" style="1" bestFit="1" customWidth="1"/>
    <col min="11066" max="11066" width="10.75" style="1" bestFit="1" customWidth="1"/>
    <col min="11067" max="11067" width="3.5" style="1" bestFit="1" customWidth="1"/>
    <col min="11068" max="11068" width="7.875" style="1" bestFit="1" customWidth="1"/>
    <col min="11069" max="11264" width="9" style="1"/>
    <col min="11265" max="11319" width="2.625" style="1" customWidth="1"/>
    <col min="11320" max="11320" width="18" style="1" bestFit="1" customWidth="1"/>
    <col min="11321" max="11321" width="10.25" style="1" bestFit="1" customWidth="1"/>
    <col min="11322" max="11322" width="10.75" style="1" bestFit="1" customWidth="1"/>
    <col min="11323" max="11323" width="3.5" style="1" bestFit="1" customWidth="1"/>
    <col min="11324" max="11324" width="7.875" style="1" bestFit="1" customWidth="1"/>
    <col min="11325" max="11520" width="9" style="1"/>
    <col min="11521" max="11575" width="2.625" style="1" customWidth="1"/>
    <col min="11576" max="11576" width="18" style="1" bestFit="1" customWidth="1"/>
    <col min="11577" max="11577" width="10.25" style="1" bestFit="1" customWidth="1"/>
    <col min="11578" max="11578" width="10.75" style="1" bestFit="1" customWidth="1"/>
    <col min="11579" max="11579" width="3.5" style="1" bestFit="1" customWidth="1"/>
    <col min="11580" max="11580" width="7.875" style="1" bestFit="1" customWidth="1"/>
    <col min="11581" max="11776" width="9" style="1"/>
    <col min="11777" max="11831" width="2.625" style="1" customWidth="1"/>
    <col min="11832" max="11832" width="18" style="1" bestFit="1" customWidth="1"/>
    <col min="11833" max="11833" width="10.25" style="1" bestFit="1" customWidth="1"/>
    <col min="11834" max="11834" width="10.75" style="1" bestFit="1" customWidth="1"/>
    <col min="11835" max="11835" width="3.5" style="1" bestFit="1" customWidth="1"/>
    <col min="11836" max="11836" width="7.875" style="1" bestFit="1" customWidth="1"/>
    <col min="11837" max="12032" width="9" style="1"/>
    <col min="12033" max="12087" width="2.625" style="1" customWidth="1"/>
    <col min="12088" max="12088" width="18" style="1" bestFit="1" customWidth="1"/>
    <col min="12089" max="12089" width="10.25" style="1" bestFit="1" customWidth="1"/>
    <col min="12090" max="12090" width="10.75" style="1" bestFit="1" customWidth="1"/>
    <col min="12091" max="12091" width="3.5" style="1" bestFit="1" customWidth="1"/>
    <col min="12092" max="12092" width="7.875" style="1" bestFit="1" customWidth="1"/>
    <col min="12093" max="12288" width="9" style="1"/>
    <col min="12289" max="12343" width="2.625" style="1" customWidth="1"/>
    <col min="12344" max="12344" width="18" style="1" bestFit="1" customWidth="1"/>
    <col min="12345" max="12345" width="10.25" style="1" bestFit="1" customWidth="1"/>
    <col min="12346" max="12346" width="10.75" style="1" bestFit="1" customWidth="1"/>
    <col min="12347" max="12347" width="3.5" style="1" bestFit="1" customWidth="1"/>
    <col min="12348" max="12348" width="7.875" style="1" bestFit="1" customWidth="1"/>
    <col min="12349" max="12544" width="9" style="1"/>
    <col min="12545" max="12599" width="2.625" style="1" customWidth="1"/>
    <col min="12600" max="12600" width="18" style="1" bestFit="1" customWidth="1"/>
    <col min="12601" max="12601" width="10.25" style="1" bestFit="1" customWidth="1"/>
    <col min="12602" max="12602" width="10.75" style="1" bestFit="1" customWidth="1"/>
    <col min="12603" max="12603" width="3.5" style="1" bestFit="1" customWidth="1"/>
    <col min="12604" max="12604" width="7.875" style="1" bestFit="1" customWidth="1"/>
    <col min="12605" max="12800" width="9" style="1"/>
    <col min="12801" max="12855" width="2.625" style="1" customWidth="1"/>
    <col min="12856" max="12856" width="18" style="1" bestFit="1" customWidth="1"/>
    <col min="12857" max="12857" width="10.25" style="1" bestFit="1" customWidth="1"/>
    <col min="12858" max="12858" width="10.75" style="1" bestFit="1" customWidth="1"/>
    <col min="12859" max="12859" width="3.5" style="1" bestFit="1" customWidth="1"/>
    <col min="12860" max="12860" width="7.875" style="1" bestFit="1" customWidth="1"/>
    <col min="12861" max="13056" width="9" style="1"/>
    <col min="13057" max="13111" width="2.625" style="1" customWidth="1"/>
    <col min="13112" max="13112" width="18" style="1" bestFit="1" customWidth="1"/>
    <col min="13113" max="13113" width="10.25" style="1" bestFit="1" customWidth="1"/>
    <col min="13114" max="13114" width="10.75" style="1" bestFit="1" customWidth="1"/>
    <col min="13115" max="13115" width="3.5" style="1" bestFit="1" customWidth="1"/>
    <col min="13116" max="13116" width="7.875" style="1" bestFit="1" customWidth="1"/>
    <col min="13117" max="13312" width="9" style="1"/>
    <col min="13313" max="13367" width="2.625" style="1" customWidth="1"/>
    <col min="13368" max="13368" width="18" style="1" bestFit="1" customWidth="1"/>
    <col min="13369" max="13369" width="10.25" style="1" bestFit="1" customWidth="1"/>
    <col min="13370" max="13370" width="10.75" style="1" bestFit="1" customWidth="1"/>
    <col min="13371" max="13371" width="3.5" style="1" bestFit="1" customWidth="1"/>
    <col min="13372" max="13372" width="7.875" style="1" bestFit="1" customWidth="1"/>
    <col min="13373" max="13568" width="9" style="1"/>
    <col min="13569" max="13623" width="2.625" style="1" customWidth="1"/>
    <col min="13624" max="13624" width="18" style="1" bestFit="1" customWidth="1"/>
    <col min="13625" max="13625" width="10.25" style="1" bestFit="1" customWidth="1"/>
    <col min="13626" max="13626" width="10.75" style="1" bestFit="1" customWidth="1"/>
    <col min="13627" max="13627" width="3.5" style="1" bestFit="1" customWidth="1"/>
    <col min="13628" max="13628" width="7.875" style="1" bestFit="1" customWidth="1"/>
    <col min="13629" max="13824" width="9" style="1"/>
    <col min="13825" max="13879" width="2.625" style="1" customWidth="1"/>
    <col min="13880" max="13880" width="18" style="1" bestFit="1" customWidth="1"/>
    <col min="13881" max="13881" width="10.25" style="1" bestFit="1" customWidth="1"/>
    <col min="13882" max="13882" width="10.75" style="1" bestFit="1" customWidth="1"/>
    <col min="13883" max="13883" width="3.5" style="1" bestFit="1" customWidth="1"/>
    <col min="13884" max="13884" width="7.875" style="1" bestFit="1" customWidth="1"/>
    <col min="13885" max="14080" width="9" style="1"/>
    <col min="14081" max="14135" width="2.625" style="1" customWidth="1"/>
    <col min="14136" max="14136" width="18" style="1" bestFit="1" customWidth="1"/>
    <col min="14137" max="14137" width="10.25" style="1" bestFit="1" customWidth="1"/>
    <col min="14138" max="14138" width="10.75" style="1" bestFit="1" customWidth="1"/>
    <col min="14139" max="14139" width="3.5" style="1" bestFit="1" customWidth="1"/>
    <col min="14140" max="14140" width="7.875" style="1" bestFit="1" customWidth="1"/>
    <col min="14141" max="14336" width="9" style="1"/>
    <col min="14337" max="14391" width="2.625" style="1" customWidth="1"/>
    <col min="14392" max="14392" width="18" style="1" bestFit="1" customWidth="1"/>
    <col min="14393" max="14393" width="10.25" style="1" bestFit="1" customWidth="1"/>
    <col min="14394" max="14394" width="10.75" style="1" bestFit="1" customWidth="1"/>
    <col min="14395" max="14395" width="3.5" style="1" bestFit="1" customWidth="1"/>
    <col min="14396" max="14396" width="7.875" style="1" bestFit="1" customWidth="1"/>
    <col min="14397" max="14592" width="9" style="1"/>
    <col min="14593" max="14647" width="2.625" style="1" customWidth="1"/>
    <col min="14648" max="14648" width="18" style="1" bestFit="1" customWidth="1"/>
    <col min="14649" max="14649" width="10.25" style="1" bestFit="1" customWidth="1"/>
    <col min="14650" max="14650" width="10.75" style="1" bestFit="1" customWidth="1"/>
    <col min="14651" max="14651" width="3.5" style="1" bestFit="1" customWidth="1"/>
    <col min="14652" max="14652" width="7.875" style="1" bestFit="1" customWidth="1"/>
    <col min="14653" max="14848" width="9" style="1"/>
    <col min="14849" max="14903" width="2.625" style="1" customWidth="1"/>
    <col min="14904" max="14904" width="18" style="1" bestFit="1" customWidth="1"/>
    <col min="14905" max="14905" width="10.25" style="1" bestFit="1" customWidth="1"/>
    <col min="14906" max="14906" width="10.75" style="1" bestFit="1" customWidth="1"/>
    <col min="14907" max="14907" width="3.5" style="1" bestFit="1" customWidth="1"/>
    <col min="14908" max="14908" width="7.875" style="1" bestFit="1" customWidth="1"/>
    <col min="14909" max="15104" width="9" style="1"/>
    <col min="15105" max="15159" width="2.625" style="1" customWidth="1"/>
    <col min="15160" max="15160" width="18" style="1" bestFit="1" customWidth="1"/>
    <col min="15161" max="15161" width="10.25" style="1" bestFit="1" customWidth="1"/>
    <col min="15162" max="15162" width="10.75" style="1" bestFit="1" customWidth="1"/>
    <col min="15163" max="15163" width="3.5" style="1" bestFit="1" customWidth="1"/>
    <col min="15164" max="15164" width="7.875" style="1" bestFit="1" customWidth="1"/>
    <col min="15165" max="15360" width="9" style="1"/>
    <col min="15361" max="15415" width="2.625" style="1" customWidth="1"/>
    <col min="15416" max="15416" width="18" style="1" bestFit="1" customWidth="1"/>
    <col min="15417" max="15417" width="10.25" style="1" bestFit="1" customWidth="1"/>
    <col min="15418" max="15418" width="10.75" style="1" bestFit="1" customWidth="1"/>
    <col min="15419" max="15419" width="3.5" style="1" bestFit="1" customWidth="1"/>
    <col min="15420" max="15420" width="7.875" style="1" bestFit="1" customWidth="1"/>
    <col min="15421" max="15616" width="9" style="1"/>
    <col min="15617" max="15671" width="2.625" style="1" customWidth="1"/>
    <col min="15672" max="15672" width="18" style="1" bestFit="1" customWidth="1"/>
    <col min="15673" max="15673" width="10.25" style="1" bestFit="1" customWidth="1"/>
    <col min="15674" max="15674" width="10.75" style="1" bestFit="1" customWidth="1"/>
    <col min="15675" max="15675" width="3.5" style="1" bestFit="1" customWidth="1"/>
    <col min="15676" max="15676" width="7.875" style="1" bestFit="1" customWidth="1"/>
    <col min="15677" max="15872" width="9" style="1"/>
    <col min="15873" max="15927" width="2.625" style="1" customWidth="1"/>
    <col min="15928" max="15928" width="18" style="1" bestFit="1" customWidth="1"/>
    <col min="15929" max="15929" width="10.25" style="1" bestFit="1" customWidth="1"/>
    <col min="15930" max="15930" width="10.75" style="1" bestFit="1" customWidth="1"/>
    <col min="15931" max="15931" width="3.5" style="1" bestFit="1" customWidth="1"/>
    <col min="15932" max="15932" width="7.875" style="1" bestFit="1" customWidth="1"/>
    <col min="15933" max="16128" width="9" style="1"/>
    <col min="16129" max="16183" width="2.625" style="1" customWidth="1"/>
    <col min="16184" max="16184" width="18" style="1" bestFit="1" customWidth="1"/>
    <col min="16185" max="16185" width="10.25" style="1" bestFit="1" customWidth="1"/>
    <col min="16186" max="16186" width="10.75" style="1" bestFit="1" customWidth="1"/>
    <col min="16187" max="16187" width="3.5" style="1" bestFit="1" customWidth="1"/>
    <col min="16188" max="16188" width="7.875" style="1" bestFit="1" customWidth="1"/>
    <col min="16189" max="16384" width="9" style="1"/>
  </cols>
  <sheetData>
    <row r="1" spans="1:57">
      <c r="C1" s="2" t="s">
        <v>14</v>
      </c>
      <c r="D1" s="1">
        <v>1</v>
      </c>
      <c r="E1" s="1">
        <v>2</v>
      </c>
      <c r="F1" s="1">
        <v>3</v>
      </c>
      <c r="G1" s="1">
        <v>4</v>
      </c>
    </row>
    <row r="2" spans="1:57" ht="30.75">
      <c r="A2" s="3"/>
      <c r="B2" s="419" t="s">
        <v>15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K2" s="420"/>
      <c r="AL2" s="420"/>
      <c r="AM2" s="420"/>
      <c r="AN2" s="420"/>
      <c r="AO2" s="420"/>
      <c r="AP2" s="420"/>
      <c r="AQ2" s="420"/>
      <c r="AR2" s="420"/>
      <c r="AS2" s="420"/>
      <c r="AT2" s="420"/>
      <c r="AU2" s="420"/>
      <c r="AV2" s="420"/>
      <c r="AW2" s="420"/>
      <c r="AX2" s="420"/>
      <c r="AY2" s="420"/>
      <c r="AZ2" s="420"/>
      <c r="BA2" s="420"/>
      <c r="BB2" s="420"/>
      <c r="BC2" s="421"/>
    </row>
    <row r="3" spans="1:57" ht="21">
      <c r="A3" s="4" t="s">
        <v>16</v>
      </c>
      <c r="B3" s="422" t="s">
        <v>17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4"/>
      <c r="X3" s="425" t="s">
        <v>18</v>
      </c>
      <c r="Y3" s="425"/>
      <c r="Z3" s="425"/>
      <c r="AA3" s="425"/>
      <c r="AB3" s="425" t="s">
        <v>0</v>
      </c>
      <c r="AC3" s="425"/>
      <c r="AD3" s="425"/>
      <c r="AE3" s="425" t="s">
        <v>19</v>
      </c>
      <c r="AF3" s="425"/>
      <c r="AG3" s="425"/>
      <c r="AH3" s="425"/>
      <c r="AI3" s="425"/>
      <c r="AJ3" s="425" t="s">
        <v>20</v>
      </c>
      <c r="AK3" s="425"/>
      <c r="AL3" s="425"/>
      <c r="AM3" s="425"/>
      <c r="AN3" s="425"/>
      <c r="AO3" s="425"/>
      <c r="AP3" s="425" t="s">
        <v>21</v>
      </c>
      <c r="AQ3" s="425"/>
      <c r="AR3" s="425"/>
      <c r="AS3" s="425"/>
      <c r="AT3" s="425"/>
      <c r="AU3" s="425"/>
      <c r="AV3" s="425"/>
      <c r="AW3" s="425"/>
      <c r="AX3" s="426"/>
      <c r="AY3" s="426"/>
      <c r="AZ3" s="426"/>
      <c r="BA3" s="426"/>
      <c r="BB3" s="426"/>
      <c r="BC3" s="427"/>
    </row>
    <row r="4" spans="1:57" ht="14.25" customHeight="1">
      <c r="A4" s="5"/>
      <c r="B4" s="309"/>
      <c r="C4" s="428" t="s">
        <v>71</v>
      </c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9"/>
      <c r="X4" s="382"/>
      <c r="Y4" s="383"/>
      <c r="Z4" s="383"/>
      <c r="AA4" s="384"/>
      <c r="AB4" s="382"/>
      <c r="AC4" s="383"/>
      <c r="AD4" s="384"/>
      <c r="AE4" s="391"/>
      <c r="AF4" s="392"/>
      <c r="AG4" s="392"/>
      <c r="AH4" s="392"/>
      <c r="AI4" s="393"/>
      <c r="AJ4" s="391"/>
      <c r="AK4" s="392"/>
      <c r="AL4" s="392"/>
      <c r="AM4" s="392"/>
      <c r="AN4" s="392"/>
      <c r="AO4" s="393"/>
      <c r="AP4" s="7"/>
      <c r="AQ4" s="8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10"/>
    </row>
    <row r="5" spans="1:57" ht="14.25" customHeight="1">
      <c r="A5" s="224"/>
      <c r="B5" s="310"/>
      <c r="C5" s="225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321"/>
      <c r="X5" s="373"/>
      <c r="Y5" s="374"/>
      <c r="Z5" s="374"/>
      <c r="AA5" s="375"/>
      <c r="AB5" s="373"/>
      <c r="AC5" s="374"/>
      <c r="AD5" s="375"/>
      <c r="AE5" s="376"/>
      <c r="AF5" s="377"/>
      <c r="AG5" s="377"/>
      <c r="AH5" s="377"/>
      <c r="AI5" s="378"/>
      <c r="AJ5" s="376"/>
      <c r="AK5" s="377"/>
      <c r="AL5" s="377"/>
      <c r="AM5" s="377"/>
      <c r="AN5" s="377"/>
      <c r="AO5" s="378"/>
      <c r="AP5" s="12"/>
      <c r="AQ5" s="32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328"/>
    </row>
    <row r="6" spans="1:57" ht="14.25" customHeight="1">
      <c r="A6" s="105"/>
      <c r="B6" s="6"/>
      <c r="C6" s="142"/>
      <c r="D6" s="142"/>
      <c r="E6" s="142"/>
      <c r="F6" s="380" t="s">
        <v>75</v>
      </c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1"/>
      <c r="X6" s="397">
        <v>1</v>
      </c>
      <c r="Y6" s="398"/>
      <c r="Z6" s="398"/>
      <c r="AA6" s="399"/>
      <c r="AB6" s="385" t="s">
        <v>22</v>
      </c>
      <c r="AC6" s="386"/>
      <c r="AD6" s="387"/>
      <c r="AE6" s="391"/>
      <c r="AF6" s="392"/>
      <c r="AG6" s="392"/>
      <c r="AH6" s="392"/>
      <c r="AI6" s="393"/>
      <c r="AJ6" s="410">
        <f>AJ8</f>
        <v>0</v>
      </c>
      <c r="AK6" s="411"/>
      <c r="AL6" s="411"/>
      <c r="AM6" s="411"/>
      <c r="AN6" s="411"/>
      <c r="AO6" s="412"/>
      <c r="AP6" s="7"/>
      <c r="AQ6" s="8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10"/>
    </row>
    <row r="7" spans="1:57" ht="14.25" customHeight="1">
      <c r="A7" s="5"/>
      <c r="B7" s="11"/>
      <c r="C7" s="159"/>
      <c r="D7" s="159"/>
      <c r="E7" s="159"/>
      <c r="F7" s="159"/>
      <c r="G7" s="159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5"/>
      <c r="X7" s="400"/>
      <c r="Y7" s="401"/>
      <c r="Z7" s="401"/>
      <c r="AA7" s="402"/>
      <c r="AB7" s="388"/>
      <c r="AC7" s="389"/>
      <c r="AD7" s="390"/>
      <c r="AE7" s="376"/>
      <c r="AF7" s="377"/>
      <c r="AG7" s="377"/>
      <c r="AH7" s="377"/>
      <c r="AI7" s="378"/>
      <c r="AJ7" s="413"/>
      <c r="AK7" s="414"/>
      <c r="AL7" s="414"/>
      <c r="AM7" s="414"/>
      <c r="AN7" s="414"/>
      <c r="AO7" s="415"/>
      <c r="AP7" s="12"/>
      <c r="AQ7" s="32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328"/>
    </row>
    <row r="8" spans="1:57" ht="14.25" customHeight="1">
      <c r="A8" s="5"/>
      <c r="B8" s="6"/>
      <c r="C8" s="142"/>
      <c r="D8" s="142"/>
      <c r="E8" s="142"/>
      <c r="F8" s="142"/>
      <c r="G8" s="380" t="s">
        <v>72</v>
      </c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1"/>
      <c r="X8" s="382">
        <v>18</v>
      </c>
      <c r="Y8" s="383"/>
      <c r="Z8" s="383"/>
      <c r="AA8" s="384"/>
      <c r="AB8" s="385" t="s">
        <v>23</v>
      </c>
      <c r="AC8" s="386"/>
      <c r="AD8" s="387"/>
      <c r="AE8" s="391"/>
      <c r="AF8" s="392"/>
      <c r="AG8" s="392"/>
      <c r="AH8" s="392"/>
      <c r="AI8" s="393"/>
      <c r="AJ8" s="391">
        <f>SUM(AJ10:AO21)</f>
        <v>0</v>
      </c>
      <c r="AK8" s="392"/>
      <c r="AL8" s="392"/>
      <c r="AM8" s="392"/>
      <c r="AN8" s="392"/>
      <c r="AO8" s="393"/>
      <c r="AP8" s="13"/>
      <c r="AQ8" s="14"/>
      <c r="AR8" s="160"/>
      <c r="AS8" s="160"/>
      <c r="AT8" s="160"/>
      <c r="AU8" s="15"/>
      <c r="AV8" s="15"/>
      <c r="AW8" s="15"/>
      <c r="AX8" s="15"/>
      <c r="AY8" s="15"/>
      <c r="AZ8" s="15"/>
      <c r="BA8" s="15"/>
      <c r="BB8" s="15"/>
      <c r="BC8" s="16"/>
      <c r="BD8" s="322"/>
    </row>
    <row r="9" spans="1:57" ht="14.25" customHeight="1">
      <c r="A9" s="5"/>
      <c r="B9" s="11"/>
      <c r="C9" s="159"/>
      <c r="D9" s="159"/>
      <c r="E9" s="159"/>
      <c r="F9" s="159"/>
      <c r="G9" s="159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5"/>
      <c r="X9" s="373"/>
      <c r="Y9" s="374"/>
      <c r="Z9" s="374"/>
      <c r="AA9" s="375"/>
      <c r="AB9" s="388"/>
      <c r="AC9" s="389"/>
      <c r="AD9" s="390"/>
      <c r="AE9" s="376"/>
      <c r="AF9" s="377"/>
      <c r="AG9" s="377"/>
      <c r="AH9" s="377"/>
      <c r="AI9" s="378"/>
      <c r="AJ9" s="376"/>
      <c r="AK9" s="377"/>
      <c r="AL9" s="377"/>
      <c r="AM9" s="377"/>
      <c r="AN9" s="377"/>
      <c r="AO9" s="378"/>
      <c r="AP9" s="17"/>
      <c r="AQ9" s="396"/>
      <c r="AR9" s="396"/>
      <c r="AS9" s="396"/>
      <c r="AT9" s="396"/>
      <c r="AU9" s="396"/>
      <c r="AV9" s="159"/>
      <c r="AW9" s="159"/>
      <c r="AX9" s="159"/>
      <c r="AY9" s="159"/>
      <c r="AZ9" s="159"/>
      <c r="BA9" s="159"/>
      <c r="BB9" s="159"/>
      <c r="BC9" s="328"/>
      <c r="BD9" s="323"/>
      <c r="BE9" s="324"/>
    </row>
    <row r="10" spans="1:57" ht="14.25" customHeight="1">
      <c r="A10" s="5"/>
      <c r="B10" s="6"/>
      <c r="C10" s="142"/>
      <c r="D10" s="142"/>
      <c r="E10" s="142"/>
      <c r="F10" s="142"/>
      <c r="G10" s="9"/>
      <c r="H10" s="380" t="s">
        <v>73</v>
      </c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1"/>
      <c r="X10" s="382">
        <f>$X$8</f>
        <v>18</v>
      </c>
      <c r="Y10" s="383"/>
      <c r="Z10" s="383"/>
      <c r="AA10" s="384"/>
      <c r="AB10" s="385" t="s">
        <v>23</v>
      </c>
      <c r="AC10" s="386"/>
      <c r="AD10" s="387"/>
      <c r="AE10" s="391">
        <f>'明細（測量）'!N22</f>
        <v>0</v>
      </c>
      <c r="AF10" s="392"/>
      <c r="AG10" s="392"/>
      <c r="AH10" s="392"/>
      <c r="AI10" s="393"/>
      <c r="AJ10" s="391">
        <f>TRUNC(X10*AE10)</f>
        <v>0</v>
      </c>
      <c r="AK10" s="392"/>
      <c r="AL10" s="392"/>
      <c r="AM10" s="392"/>
      <c r="AN10" s="392"/>
      <c r="AO10" s="393"/>
      <c r="AP10" s="13"/>
      <c r="AQ10" s="14"/>
      <c r="AR10" s="160"/>
      <c r="AS10" s="160"/>
      <c r="AT10" s="160"/>
      <c r="AU10" s="15"/>
      <c r="AV10" s="15"/>
      <c r="AW10" s="15"/>
      <c r="AX10" s="15"/>
      <c r="AY10" s="15"/>
      <c r="AZ10" s="15"/>
      <c r="BA10" s="15"/>
      <c r="BB10" s="15"/>
      <c r="BC10" s="16"/>
      <c r="BD10" s="323"/>
      <c r="BE10" s="324"/>
    </row>
    <row r="11" spans="1:57" ht="14.25" customHeight="1">
      <c r="A11" s="5"/>
      <c r="B11" s="11"/>
      <c r="C11" s="159"/>
      <c r="D11" s="159"/>
      <c r="E11" s="159"/>
      <c r="F11" s="159"/>
      <c r="G11" s="159"/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5"/>
      <c r="X11" s="373"/>
      <c r="Y11" s="374"/>
      <c r="Z11" s="374"/>
      <c r="AA11" s="375"/>
      <c r="AB11" s="388"/>
      <c r="AC11" s="389"/>
      <c r="AD11" s="390"/>
      <c r="AE11" s="376"/>
      <c r="AF11" s="377"/>
      <c r="AG11" s="377"/>
      <c r="AH11" s="377"/>
      <c r="AI11" s="378"/>
      <c r="AJ11" s="376"/>
      <c r="AK11" s="377"/>
      <c r="AL11" s="377"/>
      <c r="AM11" s="377"/>
      <c r="AN11" s="377"/>
      <c r="AO11" s="378"/>
      <c r="AP11" s="17"/>
      <c r="AQ11" s="396">
        <v>1</v>
      </c>
      <c r="AR11" s="396"/>
      <c r="AS11" s="396"/>
      <c r="AT11" s="396"/>
      <c r="AU11" s="396"/>
      <c r="AV11" s="159"/>
      <c r="AW11" s="159"/>
      <c r="AX11" s="159"/>
      <c r="AY11" s="159"/>
      <c r="AZ11" s="159"/>
      <c r="BA11" s="159"/>
      <c r="BB11" s="159"/>
      <c r="BC11" s="328"/>
      <c r="BD11" s="323"/>
      <c r="BE11" s="324"/>
    </row>
    <row r="12" spans="1:57" ht="14.25" customHeight="1">
      <c r="A12" s="5"/>
      <c r="B12" s="18"/>
      <c r="C12" s="160"/>
      <c r="D12" s="160"/>
      <c r="E12" s="160"/>
      <c r="F12" s="160"/>
      <c r="G12" s="15"/>
      <c r="H12" s="380" t="s">
        <v>74</v>
      </c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0"/>
      <c r="W12" s="381"/>
      <c r="X12" s="382">
        <f>$X$8</f>
        <v>18</v>
      </c>
      <c r="Y12" s="383"/>
      <c r="Z12" s="383"/>
      <c r="AA12" s="384"/>
      <c r="AB12" s="385" t="s">
        <v>23</v>
      </c>
      <c r="AC12" s="386"/>
      <c r="AD12" s="387"/>
      <c r="AE12" s="362">
        <f>'明細（測量）'!N47</f>
        <v>0</v>
      </c>
      <c r="AF12" s="363"/>
      <c r="AG12" s="363"/>
      <c r="AH12" s="363"/>
      <c r="AI12" s="364"/>
      <c r="AJ12" s="391">
        <f>TRUNC(X12*AE12)</f>
        <v>0</v>
      </c>
      <c r="AK12" s="392"/>
      <c r="AL12" s="392"/>
      <c r="AM12" s="392"/>
      <c r="AN12" s="392"/>
      <c r="AO12" s="393"/>
      <c r="AP12" s="20"/>
      <c r="AQ12" s="19"/>
      <c r="AR12" s="19"/>
      <c r="AS12" s="19"/>
      <c r="AT12" s="19"/>
      <c r="AU12" s="19"/>
      <c r="AV12" s="160"/>
      <c r="AW12" s="160"/>
      <c r="AX12" s="160"/>
      <c r="AY12" s="160"/>
      <c r="AZ12" s="160"/>
      <c r="BA12" s="160"/>
      <c r="BB12" s="160"/>
      <c r="BC12" s="16"/>
      <c r="BD12" s="323"/>
      <c r="BE12" s="324"/>
    </row>
    <row r="13" spans="1:57" ht="14.25" customHeight="1">
      <c r="A13" s="5"/>
      <c r="B13" s="11"/>
      <c r="C13" s="159"/>
      <c r="D13" s="159"/>
      <c r="E13" s="159"/>
      <c r="F13" s="159"/>
      <c r="G13" s="140"/>
      <c r="H13" s="394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5"/>
      <c r="X13" s="373"/>
      <c r="Y13" s="374"/>
      <c r="Z13" s="374"/>
      <c r="AA13" s="375"/>
      <c r="AB13" s="388"/>
      <c r="AC13" s="389"/>
      <c r="AD13" s="390"/>
      <c r="AE13" s="376"/>
      <c r="AF13" s="377"/>
      <c r="AG13" s="377"/>
      <c r="AH13" s="377"/>
      <c r="AI13" s="378"/>
      <c r="AJ13" s="376"/>
      <c r="AK13" s="377"/>
      <c r="AL13" s="377"/>
      <c r="AM13" s="377"/>
      <c r="AN13" s="377"/>
      <c r="AO13" s="378"/>
      <c r="AP13" s="17"/>
      <c r="AQ13" s="396">
        <v>2</v>
      </c>
      <c r="AR13" s="396"/>
      <c r="AS13" s="396"/>
      <c r="AT13" s="396"/>
      <c r="AU13" s="396"/>
      <c r="AV13" s="159"/>
      <c r="AW13" s="159"/>
      <c r="AX13" s="159"/>
      <c r="AY13" s="159"/>
      <c r="AZ13" s="159"/>
      <c r="BA13" s="159"/>
      <c r="BB13" s="159"/>
      <c r="BC13" s="328"/>
      <c r="BD13" s="323"/>
      <c r="BE13" s="324"/>
    </row>
    <row r="14" spans="1:57" ht="14.25" customHeight="1">
      <c r="A14" s="5"/>
      <c r="B14" s="6"/>
      <c r="C14" s="160"/>
      <c r="D14" s="160"/>
      <c r="E14" s="160"/>
      <c r="F14" s="160"/>
      <c r="G14" s="15"/>
      <c r="H14" s="380" t="s">
        <v>75</v>
      </c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1"/>
      <c r="X14" s="382">
        <f t="shared" ref="X14" si="0">$X$8</f>
        <v>18</v>
      </c>
      <c r="Y14" s="383"/>
      <c r="Z14" s="383"/>
      <c r="AA14" s="384"/>
      <c r="AB14" s="385" t="s">
        <v>23</v>
      </c>
      <c r="AC14" s="386"/>
      <c r="AD14" s="387"/>
      <c r="AE14" s="362">
        <f>'明細（測量）'!N72</f>
        <v>0</v>
      </c>
      <c r="AF14" s="363"/>
      <c r="AG14" s="363"/>
      <c r="AH14" s="363"/>
      <c r="AI14" s="364"/>
      <c r="AJ14" s="391">
        <f>TRUNC(X14*AE14)</f>
        <v>0</v>
      </c>
      <c r="AK14" s="392"/>
      <c r="AL14" s="392"/>
      <c r="AM14" s="392"/>
      <c r="AN14" s="392"/>
      <c r="AO14" s="393"/>
      <c r="AP14" s="20"/>
      <c r="AQ14" s="19"/>
      <c r="AR14" s="19"/>
      <c r="AS14" s="19"/>
      <c r="AT14" s="19"/>
      <c r="AU14" s="19"/>
      <c r="AV14" s="160"/>
      <c r="AW14" s="160"/>
      <c r="AX14" s="160"/>
      <c r="AY14" s="160"/>
      <c r="AZ14" s="160"/>
      <c r="BA14" s="160"/>
      <c r="BB14" s="160"/>
      <c r="BC14" s="16"/>
      <c r="BD14" s="323"/>
      <c r="BE14" s="324"/>
    </row>
    <row r="15" spans="1:57" ht="14.25" customHeight="1">
      <c r="A15" s="5"/>
      <c r="B15" s="18"/>
      <c r="C15" s="159"/>
      <c r="D15" s="159"/>
      <c r="E15" s="159"/>
      <c r="F15" s="159"/>
      <c r="G15" s="140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5"/>
      <c r="X15" s="373"/>
      <c r="Y15" s="374"/>
      <c r="Z15" s="374"/>
      <c r="AA15" s="375"/>
      <c r="AB15" s="388"/>
      <c r="AC15" s="389"/>
      <c r="AD15" s="390"/>
      <c r="AE15" s="376"/>
      <c r="AF15" s="377"/>
      <c r="AG15" s="377"/>
      <c r="AH15" s="377"/>
      <c r="AI15" s="378"/>
      <c r="AJ15" s="376"/>
      <c r="AK15" s="377"/>
      <c r="AL15" s="377"/>
      <c r="AM15" s="377"/>
      <c r="AN15" s="377"/>
      <c r="AO15" s="378"/>
      <c r="AP15" s="17"/>
      <c r="AQ15" s="396">
        <v>3</v>
      </c>
      <c r="AR15" s="396"/>
      <c r="AS15" s="396"/>
      <c r="AT15" s="396"/>
      <c r="AU15" s="396"/>
      <c r="AV15" s="159"/>
      <c r="AW15" s="159"/>
      <c r="AX15" s="159"/>
      <c r="AY15" s="159"/>
      <c r="AZ15" s="159"/>
      <c r="BA15" s="159"/>
      <c r="BB15" s="159"/>
      <c r="BC15" s="328"/>
      <c r="BD15" s="323"/>
      <c r="BE15" s="324"/>
    </row>
    <row r="16" spans="1:57" ht="14.25" customHeight="1">
      <c r="A16" s="5"/>
      <c r="B16" s="6"/>
      <c r="C16" s="160"/>
      <c r="D16" s="160"/>
      <c r="E16" s="160"/>
      <c r="F16" s="160"/>
      <c r="G16" s="15"/>
      <c r="H16" s="380" t="s">
        <v>76</v>
      </c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1"/>
      <c r="X16" s="382">
        <f t="shared" ref="X16" si="1">$X$8</f>
        <v>18</v>
      </c>
      <c r="Y16" s="383"/>
      <c r="Z16" s="383"/>
      <c r="AA16" s="384"/>
      <c r="AB16" s="385" t="s">
        <v>23</v>
      </c>
      <c r="AC16" s="386"/>
      <c r="AD16" s="387"/>
      <c r="AE16" s="362">
        <f>'明細（測量）'!N97</f>
        <v>0</v>
      </c>
      <c r="AF16" s="363"/>
      <c r="AG16" s="363"/>
      <c r="AH16" s="363"/>
      <c r="AI16" s="364"/>
      <c r="AJ16" s="391">
        <f>TRUNC(X16*AE16)</f>
        <v>0</v>
      </c>
      <c r="AK16" s="392"/>
      <c r="AL16" s="392"/>
      <c r="AM16" s="392"/>
      <c r="AN16" s="392"/>
      <c r="AO16" s="393"/>
      <c r="AP16" s="20"/>
      <c r="AQ16" s="19"/>
      <c r="AR16" s="19"/>
      <c r="AS16" s="19"/>
      <c r="AT16" s="19"/>
      <c r="AU16" s="19"/>
      <c r="AV16" s="160"/>
      <c r="AW16" s="160"/>
      <c r="AX16" s="160"/>
      <c r="AY16" s="160"/>
      <c r="AZ16" s="160"/>
      <c r="BA16" s="160"/>
      <c r="BB16" s="160"/>
      <c r="BC16" s="16"/>
      <c r="BD16" s="323"/>
      <c r="BE16" s="324"/>
    </row>
    <row r="17" spans="1:61" ht="14.25" customHeight="1">
      <c r="A17" s="5"/>
      <c r="B17" s="11"/>
      <c r="C17" s="159"/>
      <c r="D17" s="159"/>
      <c r="E17" s="159"/>
      <c r="F17" s="159"/>
      <c r="G17" s="140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5"/>
      <c r="X17" s="373"/>
      <c r="Y17" s="374"/>
      <c r="Z17" s="374"/>
      <c r="AA17" s="375"/>
      <c r="AB17" s="388"/>
      <c r="AC17" s="389"/>
      <c r="AD17" s="390"/>
      <c r="AE17" s="376"/>
      <c r="AF17" s="377"/>
      <c r="AG17" s="377"/>
      <c r="AH17" s="377"/>
      <c r="AI17" s="378"/>
      <c r="AJ17" s="376"/>
      <c r="AK17" s="377"/>
      <c r="AL17" s="377"/>
      <c r="AM17" s="377"/>
      <c r="AN17" s="377"/>
      <c r="AO17" s="378"/>
      <c r="AP17" s="17"/>
      <c r="AQ17" s="396">
        <v>4</v>
      </c>
      <c r="AR17" s="396"/>
      <c r="AS17" s="396"/>
      <c r="AT17" s="396"/>
      <c r="AU17" s="396"/>
      <c r="AV17" s="159"/>
      <c r="AW17" s="159"/>
      <c r="AX17" s="159"/>
      <c r="AY17" s="159"/>
      <c r="AZ17" s="159"/>
      <c r="BA17" s="159"/>
      <c r="BB17" s="159"/>
      <c r="BC17" s="328"/>
      <c r="BD17" s="323"/>
      <c r="BE17" s="324"/>
    </row>
    <row r="18" spans="1:61" ht="14.25" customHeight="1">
      <c r="A18" s="5"/>
      <c r="B18" s="18"/>
      <c r="C18" s="160"/>
      <c r="D18" s="160"/>
      <c r="E18" s="160"/>
      <c r="F18" s="160"/>
      <c r="G18" s="15"/>
      <c r="H18" s="380" t="s">
        <v>77</v>
      </c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1"/>
      <c r="X18" s="382">
        <f t="shared" ref="X18" si="2">$X$8</f>
        <v>18</v>
      </c>
      <c r="Y18" s="383"/>
      <c r="Z18" s="383"/>
      <c r="AA18" s="384"/>
      <c r="AB18" s="385" t="s">
        <v>23</v>
      </c>
      <c r="AC18" s="386"/>
      <c r="AD18" s="387"/>
      <c r="AE18" s="362">
        <f>'明細（測量）'!N122</f>
        <v>0</v>
      </c>
      <c r="AF18" s="363"/>
      <c r="AG18" s="363"/>
      <c r="AH18" s="363"/>
      <c r="AI18" s="364"/>
      <c r="AJ18" s="391">
        <f>TRUNC(X18*AE18)</f>
        <v>0</v>
      </c>
      <c r="AK18" s="392"/>
      <c r="AL18" s="392"/>
      <c r="AM18" s="392"/>
      <c r="AN18" s="392"/>
      <c r="AO18" s="393"/>
      <c r="AP18" s="20"/>
      <c r="AQ18" s="19"/>
      <c r="AR18" s="19"/>
      <c r="AS18" s="19"/>
      <c r="AT18" s="19"/>
      <c r="AU18" s="19"/>
      <c r="AV18" s="160"/>
      <c r="AW18" s="160"/>
      <c r="AX18" s="160"/>
      <c r="AY18" s="160"/>
      <c r="AZ18" s="160"/>
      <c r="BA18" s="160"/>
      <c r="BB18" s="160"/>
      <c r="BC18" s="16"/>
      <c r="BD18" s="323"/>
      <c r="BE18" s="324"/>
    </row>
    <row r="19" spans="1:61" ht="14.25" customHeight="1">
      <c r="A19" s="5"/>
      <c r="B19" s="11"/>
      <c r="C19" s="159"/>
      <c r="D19" s="159"/>
      <c r="E19" s="159"/>
      <c r="F19" s="159"/>
      <c r="G19" s="140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5"/>
      <c r="X19" s="373"/>
      <c r="Y19" s="374"/>
      <c r="Z19" s="374"/>
      <c r="AA19" s="375"/>
      <c r="AB19" s="388"/>
      <c r="AC19" s="389"/>
      <c r="AD19" s="390"/>
      <c r="AE19" s="376"/>
      <c r="AF19" s="377"/>
      <c r="AG19" s="377"/>
      <c r="AH19" s="377"/>
      <c r="AI19" s="378"/>
      <c r="AJ19" s="376"/>
      <c r="AK19" s="377"/>
      <c r="AL19" s="377"/>
      <c r="AM19" s="377"/>
      <c r="AN19" s="377"/>
      <c r="AO19" s="378"/>
      <c r="AP19" s="17"/>
      <c r="AQ19" s="396">
        <v>5</v>
      </c>
      <c r="AR19" s="396"/>
      <c r="AS19" s="396"/>
      <c r="AT19" s="396"/>
      <c r="AU19" s="396"/>
      <c r="AV19" s="159"/>
      <c r="AW19" s="159"/>
      <c r="AX19" s="159"/>
      <c r="AY19" s="159"/>
      <c r="AZ19" s="159"/>
      <c r="BA19" s="159"/>
      <c r="BB19" s="159"/>
      <c r="BC19" s="328"/>
      <c r="BD19" s="325"/>
      <c r="BE19" s="324"/>
    </row>
    <row r="20" spans="1:61" ht="14.25" customHeight="1">
      <c r="A20" s="5"/>
      <c r="B20" s="18"/>
      <c r="C20" s="160"/>
      <c r="D20" s="160"/>
      <c r="E20" s="160"/>
      <c r="F20" s="160"/>
      <c r="G20" s="15"/>
      <c r="H20" s="380" t="s">
        <v>78</v>
      </c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1"/>
      <c r="X20" s="382">
        <f t="shared" ref="X20" si="3">$X$8</f>
        <v>18</v>
      </c>
      <c r="Y20" s="383"/>
      <c r="Z20" s="383"/>
      <c r="AA20" s="384"/>
      <c r="AB20" s="385" t="s">
        <v>23</v>
      </c>
      <c r="AC20" s="386"/>
      <c r="AD20" s="387"/>
      <c r="AE20" s="362">
        <f>'明細（測量）'!N147</f>
        <v>0</v>
      </c>
      <c r="AF20" s="363"/>
      <c r="AG20" s="363"/>
      <c r="AH20" s="363"/>
      <c r="AI20" s="364"/>
      <c r="AJ20" s="391">
        <f>TRUNC(X20*AE20)</f>
        <v>0</v>
      </c>
      <c r="AK20" s="392"/>
      <c r="AL20" s="392"/>
      <c r="AM20" s="392"/>
      <c r="AN20" s="392"/>
      <c r="AO20" s="393"/>
      <c r="AP20" s="20"/>
      <c r="AQ20" s="19"/>
      <c r="AR20" s="19"/>
      <c r="AS20" s="19"/>
      <c r="AT20" s="19"/>
      <c r="AU20" s="19"/>
      <c r="AV20" s="160"/>
      <c r="AW20" s="160"/>
      <c r="AX20" s="160"/>
      <c r="AY20" s="160"/>
      <c r="AZ20" s="160"/>
      <c r="BA20" s="160"/>
      <c r="BB20" s="160"/>
      <c r="BC20" s="16"/>
      <c r="BD20" s="323"/>
      <c r="BE20" s="324"/>
    </row>
    <row r="21" spans="1:61" ht="14.25" customHeight="1">
      <c r="A21" s="5"/>
      <c r="B21" s="18"/>
      <c r="C21" s="159"/>
      <c r="D21" s="159"/>
      <c r="E21" s="159"/>
      <c r="F21" s="159"/>
      <c r="G21" s="140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5"/>
      <c r="X21" s="373"/>
      <c r="Y21" s="374"/>
      <c r="Z21" s="374"/>
      <c r="AA21" s="375"/>
      <c r="AB21" s="388"/>
      <c r="AC21" s="389"/>
      <c r="AD21" s="390"/>
      <c r="AE21" s="376"/>
      <c r="AF21" s="377"/>
      <c r="AG21" s="377"/>
      <c r="AH21" s="377"/>
      <c r="AI21" s="378"/>
      <c r="AJ21" s="376"/>
      <c r="AK21" s="377"/>
      <c r="AL21" s="377"/>
      <c r="AM21" s="377"/>
      <c r="AN21" s="377"/>
      <c r="AO21" s="378"/>
      <c r="AP21" s="17"/>
      <c r="AQ21" s="396">
        <v>6</v>
      </c>
      <c r="AR21" s="396"/>
      <c r="AS21" s="396"/>
      <c r="AT21" s="396"/>
      <c r="AU21" s="396"/>
      <c r="AV21" s="159"/>
      <c r="AW21" s="159"/>
      <c r="AX21" s="159"/>
      <c r="AY21" s="159"/>
      <c r="AZ21" s="159"/>
      <c r="BA21" s="159"/>
      <c r="BB21" s="159"/>
      <c r="BC21" s="328"/>
      <c r="BD21" s="325"/>
      <c r="BE21" s="324"/>
    </row>
    <row r="22" spans="1:61" ht="14.25" customHeight="1">
      <c r="A22" s="5"/>
      <c r="B22" s="6"/>
      <c r="C22" s="358" t="s">
        <v>24</v>
      </c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9"/>
      <c r="X22" s="317"/>
      <c r="Y22" s="318"/>
      <c r="Z22" s="318"/>
      <c r="AA22" s="319"/>
      <c r="AB22" s="317"/>
      <c r="AC22" s="318"/>
      <c r="AD22" s="158"/>
      <c r="AE22" s="155"/>
      <c r="AF22" s="156"/>
      <c r="AG22" s="156"/>
      <c r="AH22" s="156"/>
      <c r="AI22" s="157"/>
      <c r="AJ22" s="362">
        <f>AJ6</f>
        <v>0</v>
      </c>
      <c r="AK22" s="363"/>
      <c r="AL22" s="363"/>
      <c r="AM22" s="363"/>
      <c r="AN22" s="363"/>
      <c r="AO22" s="364"/>
      <c r="AP22" s="13"/>
      <c r="AQ22" s="14"/>
      <c r="AR22" s="15"/>
      <c r="AS22" s="15"/>
      <c r="AT22" s="15"/>
      <c r="AU22" s="15"/>
      <c r="AV22" s="15"/>
      <c r="AW22" s="15"/>
      <c r="AX22" s="9"/>
      <c r="AY22" s="9"/>
      <c r="AZ22" s="9"/>
      <c r="BA22" s="9"/>
      <c r="BB22" s="9"/>
      <c r="BC22" s="10"/>
      <c r="BD22" s="326"/>
      <c r="BE22" s="327"/>
    </row>
    <row r="23" spans="1:61" ht="14.25" customHeight="1">
      <c r="A23" s="5"/>
      <c r="B23" s="11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321"/>
      <c r="X23" s="314"/>
      <c r="Y23" s="315"/>
      <c r="Z23" s="315"/>
      <c r="AA23" s="316"/>
      <c r="AB23" s="314"/>
      <c r="AC23" s="315"/>
      <c r="AD23" s="148"/>
      <c r="AE23" s="152"/>
      <c r="AF23" s="153"/>
      <c r="AG23" s="153"/>
      <c r="AH23" s="153"/>
      <c r="AI23" s="154"/>
      <c r="AJ23" s="376"/>
      <c r="AK23" s="377"/>
      <c r="AL23" s="377"/>
      <c r="AM23" s="377"/>
      <c r="AN23" s="377"/>
      <c r="AO23" s="378"/>
      <c r="AP23" s="12"/>
      <c r="AQ23" s="32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328"/>
      <c r="BD23" s="22"/>
      <c r="BE23" s="22"/>
      <c r="BG23" s="361"/>
      <c r="BH23" s="361"/>
      <c r="BI23" s="361"/>
    </row>
    <row r="24" spans="1:61" ht="14.25" customHeight="1">
      <c r="A24" s="5"/>
      <c r="B24" s="6"/>
      <c r="C24" s="380" t="s">
        <v>196</v>
      </c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0"/>
      <c r="U24" s="380"/>
      <c r="V24" s="380"/>
      <c r="W24" s="381"/>
      <c r="X24" s="397"/>
      <c r="Y24" s="398"/>
      <c r="Z24" s="398"/>
      <c r="AA24" s="399"/>
      <c r="AB24" s="385"/>
      <c r="AC24" s="386"/>
      <c r="AD24" s="387"/>
      <c r="AE24" s="391"/>
      <c r="AF24" s="392"/>
      <c r="AG24" s="392"/>
      <c r="AH24" s="392"/>
      <c r="AI24" s="393"/>
      <c r="AJ24" s="403"/>
      <c r="AK24" s="404"/>
      <c r="AL24" s="404"/>
      <c r="AM24" s="404"/>
      <c r="AN24" s="404"/>
      <c r="AO24" s="405"/>
      <c r="AP24" s="13"/>
      <c r="AQ24" s="14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0"/>
      <c r="BD24" s="22"/>
      <c r="BE24" s="22"/>
      <c r="BG24" s="23"/>
      <c r="BH24" s="23"/>
      <c r="BI24" s="23"/>
    </row>
    <row r="25" spans="1:61" ht="14.25" customHeight="1">
      <c r="A25" s="5"/>
      <c r="B25" s="11"/>
      <c r="C25" s="159"/>
      <c r="D25" s="159"/>
      <c r="E25" s="159"/>
      <c r="F25" s="159"/>
      <c r="G25" s="159"/>
      <c r="H25" s="379"/>
      <c r="I25" s="379"/>
      <c r="J25" s="379"/>
      <c r="K25" s="379"/>
      <c r="L25" s="147"/>
      <c r="M25" s="409"/>
      <c r="N25" s="409"/>
      <c r="O25" s="409"/>
      <c r="P25" s="159"/>
      <c r="Q25" s="159"/>
      <c r="R25" s="159"/>
      <c r="S25" s="159"/>
      <c r="T25" s="159"/>
      <c r="U25" s="159"/>
      <c r="V25" s="159"/>
      <c r="W25" s="321"/>
      <c r="X25" s="400"/>
      <c r="Y25" s="401"/>
      <c r="Z25" s="401"/>
      <c r="AA25" s="402"/>
      <c r="AB25" s="388"/>
      <c r="AC25" s="389"/>
      <c r="AD25" s="390"/>
      <c r="AE25" s="376"/>
      <c r="AF25" s="377"/>
      <c r="AG25" s="377"/>
      <c r="AH25" s="377"/>
      <c r="AI25" s="378"/>
      <c r="AJ25" s="406"/>
      <c r="AK25" s="407"/>
      <c r="AL25" s="407"/>
      <c r="AM25" s="407"/>
      <c r="AN25" s="407"/>
      <c r="AO25" s="408"/>
      <c r="AP25" s="12"/>
      <c r="AQ25" s="32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328"/>
      <c r="BD25" s="22"/>
      <c r="BG25" s="23"/>
      <c r="BH25" s="23"/>
      <c r="BI25" s="23"/>
    </row>
    <row r="26" spans="1:61" ht="14.25" customHeight="1">
      <c r="A26" s="5"/>
      <c r="B26" s="6"/>
      <c r="C26" s="380" t="s">
        <v>79</v>
      </c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0"/>
      <c r="V26" s="380"/>
      <c r="W26" s="381"/>
      <c r="X26" s="397"/>
      <c r="Y26" s="398"/>
      <c r="Z26" s="398"/>
      <c r="AA26" s="399"/>
      <c r="AB26" s="385"/>
      <c r="AC26" s="386"/>
      <c r="AD26" s="387"/>
      <c r="AE26" s="391"/>
      <c r="AF26" s="392"/>
      <c r="AG26" s="392"/>
      <c r="AH26" s="392"/>
      <c r="AI26" s="393"/>
      <c r="AJ26" s="416"/>
      <c r="AK26" s="417"/>
      <c r="AL26" s="417"/>
      <c r="AM26" s="417"/>
      <c r="AN26" s="417"/>
      <c r="AO26" s="418"/>
      <c r="AP26" s="13"/>
      <c r="AQ26" s="14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0"/>
      <c r="BD26" s="22"/>
      <c r="BE26" s="22"/>
      <c r="BG26" s="23"/>
      <c r="BH26" s="23"/>
      <c r="BI26" s="23"/>
    </row>
    <row r="27" spans="1:61" ht="14.25" customHeight="1">
      <c r="A27" s="5"/>
      <c r="B27" s="11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321"/>
      <c r="X27" s="400"/>
      <c r="Y27" s="401"/>
      <c r="Z27" s="401"/>
      <c r="AA27" s="402"/>
      <c r="AB27" s="388"/>
      <c r="AC27" s="389"/>
      <c r="AD27" s="390"/>
      <c r="AE27" s="376"/>
      <c r="AF27" s="377"/>
      <c r="AG27" s="377"/>
      <c r="AH27" s="377"/>
      <c r="AI27" s="378"/>
      <c r="AJ27" s="406"/>
      <c r="AK27" s="407"/>
      <c r="AL27" s="407"/>
      <c r="AM27" s="407"/>
      <c r="AN27" s="407"/>
      <c r="AO27" s="408"/>
      <c r="AP27" s="12"/>
      <c r="AQ27" s="32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328"/>
      <c r="BD27" s="22"/>
      <c r="BG27" s="23"/>
      <c r="BH27" s="23"/>
      <c r="BI27" s="23"/>
    </row>
    <row r="28" spans="1:61" ht="14.25" customHeight="1">
      <c r="A28" s="5"/>
      <c r="B28" s="6"/>
      <c r="C28" s="358" t="s">
        <v>80</v>
      </c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9"/>
      <c r="X28" s="317"/>
      <c r="Y28" s="318"/>
      <c r="Z28" s="318"/>
      <c r="AA28" s="319"/>
      <c r="AB28" s="317"/>
      <c r="AC28" s="318"/>
      <c r="AD28" s="158"/>
      <c r="AE28" s="155"/>
      <c r="AF28" s="156"/>
      <c r="AG28" s="156"/>
      <c r="AH28" s="156"/>
      <c r="AI28" s="157"/>
      <c r="AJ28" s="362">
        <f>AJ26+AJ24</f>
        <v>0</v>
      </c>
      <c r="AK28" s="363"/>
      <c r="AL28" s="363"/>
      <c r="AM28" s="363"/>
      <c r="AN28" s="363"/>
      <c r="AO28" s="364"/>
      <c r="AP28" s="13"/>
      <c r="AQ28" s="14"/>
      <c r="AR28" s="15"/>
      <c r="AS28" s="15"/>
      <c r="AT28" s="15"/>
      <c r="AU28" s="15"/>
      <c r="AV28" s="15"/>
      <c r="AW28" s="15"/>
      <c r="AX28" s="9"/>
      <c r="AY28" s="9"/>
      <c r="AZ28" s="9"/>
      <c r="BA28" s="9"/>
      <c r="BB28" s="9"/>
      <c r="BC28" s="10"/>
      <c r="BD28" s="335"/>
      <c r="BE28" s="336"/>
    </row>
    <row r="29" spans="1:61" ht="14.25" customHeight="1">
      <c r="A29" s="5"/>
      <c r="B29" s="11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321"/>
      <c r="X29" s="314"/>
      <c r="Y29" s="315"/>
      <c r="Z29" s="315"/>
      <c r="AA29" s="316"/>
      <c r="AB29" s="314"/>
      <c r="AC29" s="315"/>
      <c r="AD29" s="148"/>
      <c r="AE29" s="152"/>
      <c r="AF29" s="153"/>
      <c r="AG29" s="153"/>
      <c r="AH29" s="153"/>
      <c r="AI29" s="154"/>
      <c r="AJ29" s="376"/>
      <c r="AK29" s="377"/>
      <c r="AL29" s="377"/>
      <c r="AM29" s="377"/>
      <c r="AN29" s="377"/>
      <c r="AO29" s="378"/>
      <c r="AP29" s="12"/>
      <c r="AQ29" s="32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328"/>
      <c r="BD29" s="22"/>
      <c r="BE29" s="22"/>
      <c r="BG29" s="361"/>
      <c r="BH29" s="361"/>
      <c r="BI29" s="361"/>
    </row>
    <row r="30" spans="1:61" ht="14.25" customHeight="1">
      <c r="A30" s="5"/>
      <c r="B30" s="18"/>
      <c r="C30" s="358" t="s">
        <v>26</v>
      </c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9"/>
      <c r="X30" s="370"/>
      <c r="Y30" s="371"/>
      <c r="Z30" s="371"/>
      <c r="AA30" s="372"/>
      <c r="AB30" s="370"/>
      <c r="AC30" s="371"/>
      <c r="AD30" s="372"/>
      <c r="AE30" s="362"/>
      <c r="AF30" s="363"/>
      <c r="AG30" s="363"/>
      <c r="AH30" s="363"/>
      <c r="AI30" s="364"/>
      <c r="AJ30" s="362">
        <f>AJ22+AJ28</f>
        <v>0</v>
      </c>
      <c r="AK30" s="363"/>
      <c r="AL30" s="363"/>
      <c r="AM30" s="363"/>
      <c r="AN30" s="363"/>
      <c r="AO30" s="364"/>
      <c r="AP30" s="13"/>
      <c r="AQ30" s="14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6"/>
      <c r="BD30" s="21"/>
    </row>
    <row r="31" spans="1:61" ht="14.25" customHeight="1">
      <c r="A31" s="5"/>
      <c r="B31" s="11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321"/>
      <c r="X31" s="373"/>
      <c r="Y31" s="374"/>
      <c r="Z31" s="374"/>
      <c r="AA31" s="375"/>
      <c r="AB31" s="373"/>
      <c r="AC31" s="374"/>
      <c r="AD31" s="375"/>
      <c r="AE31" s="376"/>
      <c r="AF31" s="377"/>
      <c r="AG31" s="377"/>
      <c r="AH31" s="377"/>
      <c r="AI31" s="378"/>
      <c r="AJ31" s="376"/>
      <c r="AK31" s="377"/>
      <c r="AL31" s="377"/>
      <c r="AM31" s="377"/>
      <c r="AN31" s="377"/>
      <c r="AO31" s="378"/>
      <c r="AP31" s="12"/>
      <c r="AQ31" s="355"/>
      <c r="AR31" s="355"/>
      <c r="AS31" s="355"/>
      <c r="AT31" s="355"/>
      <c r="AU31" s="140"/>
      <c r="AV31" s="140"/>
      <c r="AW31" s="140"/>
      <c r="AX31" s="356"/>
      <c r="AY31" s="356"/>
      <c r="AZ31" s="356"/>
      <c r="BA31" s="356"/>
      <c r="BB31" s="356"/>
      <c r="BC31" s="357"/>
      <c r="BD31" s="21"/>
      <c r="BG31" s="361"/>
      <c r="BH31" s="361"/>
      <c r="BI31" s="361"/>
    </row>
    <row r="32" spans="1:61" ht="14.25" customHeight="1">
      <c r="A32" s="5"/>
      <c r="B32" s="18"/>
      <c r="C32" s="358" t="s">
        <v>27</v>
      </c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9"/>
      <c r="X32" s="370"/>
      <c r="Y32" s="371"/>
      <c r="Z32" s="371"/>
      <c r="AA32" s="372"/>
      <c r="AB32" s="370"/>
      <c r="AC32" s="371"/>
      <c r="AD32" s="372"/>
      <c r="AE32" s="362"/>
      <c r="AF32" s="363"/>
      <c r="AG32" s="363"/>
      <c r="AH32" s="363"/>
      <c r="AI32" s="364"/>
      <c r="AJ32" s="403"/>
      <c r="AK32" s="404"/>
      <c r="AL32" s="404"/>
      <c r="AM32" s="404"/>
      <c r="AN32" s="404"/>
      <c r="AO32" s="405"/>
      <c r="AP32" s="13"/>
      <c r="AQ32" s="14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6"/>
    </row>
    <row r="33" spans="1:61" ht="14.25" customHeight="1">
      <c r="A33" s="5"/>
      <c r="B33" s="24"/>
      <c r="C33" s="140"/>
      <c r="D33" s="140"/>
      <c r="E33" s="140"/>
      <c r="F33" s="140"/>
      <c r="G33" s="140"/>
      <c r="H33" s="485"/>
      <c r="I33" s="485"/>
      <c r="J33" s="485"/>
      <c r="K33" s="485"/>
      <c r="L33" s="486"/>
      <c r="M33" s="490"/>
      <c r="N33" s="490"/>
      <c r="O33" s="490"/>
      <c r="P33" s="491"/>
      <c r="Q33" s="492"/>
      <c r="R33" s="492"/>
      <c r="S33" s="492"/>
      <c r="T33" s="492"/>
      <c r="U33" s="140"/>
      <c r="V33" s="140"/>
      <c r="W33" s="141"/>
      <c r="X33" s="373"/>
      <c r="Y33" s="374"/>
      <c r="Z33" s="374"/>
      <c r="AA33" s="375"/>
      <c r="AB33" s="373"/>
      <c r="AC33" s="374"/>
      <c r="AD33" s="375"/>
      <c r="AE33" s="376"/>
      <c r="AF33" s="377"/>
      <c r="AG33" s="377"/>
      <c r="AH33" s="377"/>
      <c r="AI33" s="378"/>
      <c r="AJ33" s="406"/>
      <c r="AK33" s="407"/>
      <c r="AL33" s="407"/>
      <c r="AM33" s="407"/>
      <c r="AN33" s="407"/>
      <c r="AO33" s="408"/>
      <c r="AP33" s="12"/>
      <c r="AQ33" s="355"/>
      <c r="AR33" s="355"/>
      <c r="AS33" s="355"/>
      <c r="AT33" s="355"/>
      <c r="AU33" s="140"/>
      <c r="AV33" s="140"/>
      <c r="AW33" s="140"/>
      <c r="AX33" s="356"/>
      <c r="AY33" s="356"/>
      <c r="AZ33" s="356"/>
      <c r="BA33" s="356"/>
      <c r="BB33" s="356"/>
      <c r="BC33" s="357"/>
      <c r="BG33" s="361"/>
      <c r="BH33" s="361"/>
      <c r="BI33" s="361"/>
    </row>
    <row r="34" spans="1:61" ht="14.25" customHeight="1">
      <c r="A34" s="5"/>
      <c r="B34" s="6"/>
      <c r="C34" s="358" t="s">
        <v>28</v>
      </c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9"/>
      <c r="X34" s="311"/>
      <c r="Y34" s="312"/>
      <c r="Z34" s="312"/>
      <c r="AA34" s="313"/>
      <c r="AB34" s="311"/>
      <c r="AC34" s="312"/>
      <c r="AD34" s="145"/>
      <c r="AE34" s="149"/>
      <c r="AF34" s="150"/>
      <c r="AG34" s="150"/>
      <c r="AH34" s="150"/>
      <c r="AI34" s="151"/>
      <c r="AJ34" s="362">
        <f>SUM(AJ30:AO33)</f>
        <v>0</v>
      </c>
      <c r="AK34" s="363"/>
      <c r="AL34" s="363"/>
      <c r="AM34" s="363"/>
      <c r="AN34" s="363"/>
      <c r="AO34" s="364"/>
      <c r="AP34" s="7"/>
      <c r="AQ34" s="8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10"/>
      <c r="BG34" s="23"/>
      <c r="BH34" s="23"/>
      <c r="BI34" s="23"/>
    </row>
    <row r="35" spans="1:61" ht="14.25" customHeight="1">
      <c r="A35" s="5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8"/>
      <c r="X35" s="29"/>
      <c r="Y35" s="30"/>
      <c r="Z35" s="30"/>
      <c r="AA35" s="31"/>
      <c r="AB35" s="29"/>
      <c r="AC35" s="30"/>
      <c r="AD35" s="32"/>
      <c r="AE35" s="33"/>
      <c r="AF35" s="34"/>
      <c r="AG35" s="34"/>
      <c r="AH35" s="34"/>
      <c r="AI35" s="35"/>
      <c r="AJ35" s="365"/>
      <c r="AK35" s="366"/>
      <c r="AL35" s="366"/>
      <c r="AM35" s="366"/>
      <c r="AN35" s="366"/>
      <c r="AO35" s="367"/>
      <c r="AP35" s="36"/>
      <c r="AQ35" s="37"/>
      <c r="AR35" s="38"/>
      <c r="AS35" s="38"/>
      <c r="AT35" s="38"/>
      <c r="AU35" s="38"/>
      <c r="AV35" s="38"/>
      <c r="AW35" s="38"/>
      <c r="AX35" s="368"/>
      <c r="AY35" s="368"/>
      <c r="AZ35" s="368"/>
      <c r="BA35" s="368"/>
      <c r="BB35" s="368"/>
      <c r="BC35" s="369"/>
      <c r="BG35" s="23"/>
      <c r="BH35" s="23"/>
      <c r="BI35" s="23"/>
    </row>
    <row r="36" spans="1:61" ht="14.25" customHeight="1">
      <c r="A36" s="5"/>
    </row>
    <row r="37" spans="1:61" ht="14.25" customHeight="1">
      <c r="A37" s="5"/>
      <c r="C37" s="360"/>
      <c r="D37" s="360"/>
      <c r="E37" s="360"/>
      <c r="F37" s="360"/>
      <c r="G37" s="360"/>
    </row>
    <row r="38" spans="1:61" ht="16.5" customHeight="1">
      <c r="A38" s="5"/>
      <c r="BH38" s="39"/>
    </row>
    <row r="39" spans="1:61" ht="16.5" customHeight="1">
      <c r="A39" s="5"/>
      <c r="AJ39" s="351"/>
      <c r="AK39" s="351"/>
      <c r="AL39" s="351"/>
      <c r="AM39" s="351"/>
      <c r="AN39" s="351"/>
      <c r="AO39" s="351"/>
      <c r="BD39" s="40"/>
      <c r="BF39" s="41"/>
      <c r="BH39" s="41"/>
    </row>
    <row r="40" spans="1:61" ht="16.5" customHeight="1">
      <c r="A40" s="5"/>
    </row>
    <row r="41" spans="1:61" ht="16.5" customHeight="1">
      <c r="A41" s="5"/>
    </row>
    <row r="42" spans="1:61" ht="16.5" customHeight="1">
      <c r="A42" s="5"/>
    </row>
    <row r="43" spans="1:61" ht="16.5" customHeight="1">
      <c r="A43" s="5"/>
      <c r="AJ43" s="352">
        <f>AJ22/1000</f>
        <v>0</v>
      </c>
      <c r="AK43" s="352"/>
      <c r="AL43" s="352"/>
      <c r="AM43" s="352"/>
      <c r="AN43" s="352"/>
      <c r="AO43" s="352"/>
    </row>
    <row r="44" spans="1:61">
      <c r="AJ44" s="351">
        <f>ROUNDDOWN(AJ43,0)</f>
        <v>0</v>
      </c>
      <c r="AK44" s="351"/>
      <c r="AL44" s="351"/>
      <c r="AM44" s="351"/>
      <c r="AN44" s="351"/>
      <c r="AO44" s="351"/>
    </row>
    <row r="45" spans="1:61">
      <c r="AJ45" s="353">
        <f>2.3*AJ44^0.44</f>
        <v>0</v>
      </c>
      <c r="AK45" s="353"/>
      <c r="AL45" s="353"/>
      <c r="AM45" s="353"/>
      <c r="AN45" s="353"/>
      <c r="AO45" s="353"/>
    </row>
    <row r="46" spans="1:61">
      <c r="AJ46" s="351">
        <f>ROUNDDOWN(AJ45,0)</f>
        <v>0</v>
      </c>
      <c r="AK46" s="351"/>
      <c r="AL46" s="351"/>
      <c r="AM46" s="351"/>
      <c r="AN46" s="351"/>
      <c r="AO46" s="351"/>
    </row>
    <row r="47" spans="1:61">
      <c r="AJ47" s="354">
        <f>AJ46*1000</f>
        <v>0</v>
      </c>
      <c r="AK47" s="354"/>
      <c r="AL47" s="354"/>
      <c r="AM47" s="354"/>
      <c r="AN47" s="354"/>
      <c r="AO47" s="354"/>
    </row>
  </sheetData>
  <mergeCells count="114">
    <mergeCell ref="C26:W26"/>
    <mergeCell ref="X26:AA27"/>
    <mergeCell ref="AB26:AD27"/>
    <mergeCell ref="AE26:AI27"/>
    <mergeCell ref="AJ26:AO27"/>
    <mergeCell ref="C28:W28"/>
    <mergeCell ref="AJ28:AO29"/>
    <mergeCell ref="BG29:BI29"/>
    <mergeCell ref="B2:BC2"/>
    <mergeCell ref="B3:W3"/>
    <mergeCell ref="X3:AA3"/>
    <mergeCell ref="AB3:AD3"/>
    <mergeCell ref="AE3:AI3"/>
    <mergeCell ref="AJ3:AO3"/>
    <mergeCell ref="AP3:BC3"/>
    <mergeCell ref="H7:W7"/>
    <mergeCell ref="G8:W8"/>
    <mergeCell ref="X8:AA9"/>
    <mergeCell ref="AB8:AD9"/>
    <mergeCell ref="AE8:AI9"/>
    <mergeCell ref="AJ8:AO9"/>
    <mergeCell ref="H9:W9"/>
    <mergeCell ref="C4:W4"/>
    <mergeCell ref="X4:AA5"/>
    <mergeCell ref="AB4:AD5"/>
    <mergeCell ref="AE4:AI5"/>
    <mergeCell ref="AJ4:AO5"/>
    <mergeCell ref="F6:W6"/>
    <mergeCell ref="X6:AA7"/>
    <mergeCell ref="AB6:AD7"/>
    <mergeCell ref="AE6:AI7"/>
    <mergeCell ref="AJ6:AO7"/>
    <mergeCell ref="AQ9:AU9"/>
    <mergeCell ref="H10:W10"/>
    <mergeCell ref="X10:AA11"/>
    <mergeCell ref="AB10:AD11"/>
    <mergeCell ref="AE10:AI11"/>
    <mergeCell ref="AJ10:AO11"/>
    <mergeCell ref="H11:W11"/>
    <mergeCell ref="AQ11:AU11"/>
    <mergeCell ref="X14:AA15"/>
    <mergeCell ref="AB14:AD15"/>
    <mergeCell ref="H12:W12"/>
    <mergeCell ref="X12:AA13"/>
    <mergeCell ref="AB12:AD13"/>
    <mergeCell ref="AE12:AI13"/>
    <mergeCell ref="AJ12:AO13"/>
    <mergeCell ref="H13:W13"/>
    <mergeCell ref="AQ13:AU13"/>
    <mergeCell ref="H14:W14"/>
    <mergeCell ref="AE14:AI15"/>
    <mergeCell ref="AJ14:AO15"/>
    <mergeCell ref="H15:W15"/>
    <mergeCell ref="H18:W18"/>
    <mergeCell ref="X18:AA19"/>
    <mergeCell ref="AB18:AD19"/>
    <mergeCell ref="AE18:AI19"/>
    <mergeCell ref="AJ18:AO19"/>
    <mergeCell ref="H19:W19"/>
    <mergeCell ref="AQ15:AU15"/>
    <mergeCell ref="H16:W16"/>
    <mergeCell ref="X16:AA17"/>
    <mergeCell ref="AB16:AD17"/>
    <mergeCell ref="AE16:AI17"/>
    <mergeCell ref="AJ16:AO17"/>
    <mergeCell ref="H17:W17"/>
    <mergeCell ref="AQ17:AU17"/>
    <mergeCell ref="AQ19:AU19"/>
    <mergeCell ref="H20:W20"/>
    <mergeCell ref="X20:AA21"/>
    <mergeCell ref="AB20:AD21"/>
    <mergeCell ref="AE20:AI21"/>
    <mergeCell ref="AJ20:AO21"/>
    <mergeCell ref="H21:W21"/>
    <mergeCell ref="AQ21:AU21"/>
    <mergeCell ref="BG23:BI23"/>
    <mergeCell ref="C24:W24"/>
    <mergeCell ref="X24:AA25"/>
    <mergeCell ref="AB24:AD25"/>
    <mergeCell ref="AE24:AI25"/>
    <mergeCell ref="AJ24:AO25"/>
    <mergeCell ref="C22:W22"/>
    <mergeCell ref="AJ22:AO23"/>
    <mergeCell ref="H25:K25"/>
    <mergeCell ref="M25:O25"/>
    <mergeCell ref="BG33:BI33"/>
    <mergeCell ref="C34:W34"/>
    <mergeCell ref="AJ34:AO35"/>
    <mergeCell ref="AX35:BC35"/>
    <mergeCell ref="AX31:BC31"/>
    <mergeCell ref="BG31:BI31"/>
    <mergeCell ref="C32:W32"/>
    <mergeCell ref="X32:AA33"/>
    <mergeCell ref="AB32:AD33"/>
    <mergeCell ref="AE32:AI33"/>
    <mergeCell ref="AJ32:AO33"/>
    <mergeCell ref="H33:K33"/>
    <mergeCell ref="M33:O33"/>
    <mergeCell ref="Q33:T33"/>
    <mergeCell ref="X30:AA31"/>
    <mergeCell ref="AB30:AD31"/>
    <mergeCell ref="AE30:AI31"/>
    <mergeCell ref="AJ30:AO31"/>
    <mergeCell ref="AQ31:AT31"/>
    <mergeCell ref="AJ39:AO39"/>
    <mergeCell ref="AJ43:AO43"/>
    <mergeCell ref="AJ44:AO44"/>
    <mergeCell ref="AJ45:AO45"/>
    <mergeCell ref="AJ46:AO46"/>
    <mergeCell ref="AJ47:AO47"/>
    <mergeCell ref="AQ33:AT33"/>
    <mergeCell ref="AX33:BC33"/>
    <mergeCell ref="C30:W30"/>
    <mergeCell ref="C37:G37"/>
  </mergeCells>
  <phoneticPr fontId="4"/>
  <printOptions horizontalCentered="1" verticalCentered="1" gridLinesSet="0"/>
  <pageMargins left="0.39370078740157483" right="0.39370078740157483" top="0.78740157480314965" bottom="0.78740157480314965" header="0.51181102362204722" footer="0.51181102362204722"/>
  <pageSetup paperSize="9" scale="9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50"/>
  <sheetViews>
    <sheetView showGridLines="0" showZeros="0" tabSelected="1" view="pageBreakPreview" zoomScale="90" zoomScaleNormal="100" zoomScaleSheetLayoutView="90" workbookViewId="0">
      <pane xSplit="1" ySplit="3" topLeftCell="B4" activePane="bottomRight" state="frozen"/>
      <selection activeCell="G1" sqref="C1:G1"/>
      <selection pane="topRight" activeCell="G1" sqref="C1:G1"/>
      <selection pane="bottomLeft" activeCell="G1" sqref="C1:G1"/>
      <selection pane="bottomRight" activeCell="AP32" sqref="AP32"/>
    </sheetView>
  </sheetViews>
  <sheetFormatPr defaultRowHeight="12"/>
  <cols>
    <col min="1" max="55" width="2.625" style="1" customWidth="1"/>
    <col min="56" max="56" width="9.5" style="1" customWidth="1"/>
    <col min="57" max="57" width="9.625" style="1" customWidth="1"/>
    <col min="58" max="58" width="11.75" style="1" bestFit="1" customWidth="1"/>
    <col min="59" max="256" width="9" style="1"/>
    <col min="257" max="311" width="2.625" style="1" customWidth="1"/>
    <col min="312" max="312" width="9.5" style="1" customWidth="1"/>
    <col min="313" max="313" width="9.625" style="1" customWidth="1"/>
    <col min="314" max="314" width="11.75" style="1" bestFit="1" customWidth="1"/>
    <col min="315" max="512" width="9" style="1"/>
    <col min="513" max="567" width="2.625" style="1" customWidth="1"/>
    <col min="568" max="568" width="9.5" style="1" customWidth="1"/>
    <col min="569" max="569" width="9.625" style="1" customWidth="1"/>
    <col min="570" max="570" width="11.75" style="1" bestFit="1" customWidth="1"/>
    <col min="571" max="768" width="9" style="1"/>
    <col min="769" max="823" width="2.625" style="1" customWidth="1"/>
    <col min="824" max="824" width="9.5" style="1" customWidth="1"/>
    <col min="825" max="825" width="9.625" style="1" customWidth="1"/>
    <col min="826" max="826" width="11.75" style="1" bestFit="1" customWidth="1"/>
    <col min="827" max="1024" width="9" style="1"/>
    <col min="1025" max="1079" width="2.625" style="1" customWidth="1"/>
    <col min="1080" max="1080" width="9.5" style="1" customWidth="1"/>
    <col min="1081" max="1081" width="9.625" style="1" customWidth="1"/>
    <col min="1082" max="1082" width="11.75" style="1" bestFit="1" customWidth="1"/>
    <col min="1083" max="1280" width="9" style="1"/>
    <col min="1281" max="1335" width="2.625" style="1" customWidth="1"/>
    <col min="1336" max="1336" width="9.5" style="1" customWidth="1"/>
    <col min="1337" max="1337" width="9.625" style="1" customWidth="1"/>
    <col min="1338" max="1338" width="11.75" style="1" bestFit="1" customWidth="1"/>
    <col min="1339" max="1536" width="9" style="1"/>
    <col min="1537" max="1591" width="2.625" style="1" customWidth="1"/>
    <col min="1592" max="1592" width="9.5" style="1" customWidth="1"/>
    <col min="1593" max="1593" width="9.625" style="1" customWidth="1"/>
    <col min="1594" max="1594" width="11.75" style="1" bestFit="1" customWidth="1"/>
    <col min="1595" max="1792" width="9" style="1"/>
    <col min="1793" max="1847" width="2.625" style="1" customWidth="1"/>
    <col min="1848" max="1848" width="9.5" style="1" customWidth="1"/>
    <col min="1849" max="1849" width="9.625" style="1" customWidth="1"/>
    <col min="1850" max="1850" width="11.75" style="1" bestFit="1" customWidth="1"/>
    <col min="1851" max="2048" width="9" style="1"/>
    <col min="2049" max="2103" width="2.625" style="1" customWidth="1"/>
    <col min="2104" max="2104" width="9.5" style="1" customWidth="1"/>
    <col min="2105" max="2105" width="9.625" style="1" customWidth="1"/>
    <col min="2106" max="2106" width="11.75" style="1" bestFit="1" customWidth="1"/>
    <col min="2107" max="2304" width="9" style="1"/>
    <col min="2305" max="2359" width="2.625" style="1" customWidth="1"/>
    <col min="2360" max="2360" width="9.5" style="1" customWidth="1"/>
    <col min="2361" max="2361" width="9.625" style="1" customWidth="1"/>
    <col min="2362" max="2362" width="11.75" style="1" bestFit="1" customWidth="1"/>
    <col min="2363" max="2560" width="9" style="1"/>
    <col min="2561" max="2615" width="2.625" style="1" customWidth="1"/>
    <col min="2616" max="2616" width="9.5" style="1" customWidth="1"/>
    <col min="2617" max="2617" width="9.625" style="1" customWidth="1"/>
    <col min="2618" max="2618" width="11.75" style="1" bestFit="1" customWidth="1"/>
    <col min="2619" max="2816" width="9" style="1"/>
    <col min="2817" max="2871" width="2.625" style="1" customWidth="1"/>
    <col min="2872" max="2872" width="9.5" style="1" customWidth="1"/>
    <col min="2873" max="2873" width="9.625" style="1" customWidth="1"/>
    <col min="2874" max="2874" width="11.75" style="1" bestFit="1" customWidth="1"/>
    <col min="2875" max="3072" width="9" style="1"/>
    <col min="3073" max="3127" width="2.625" style="1" customWidth="1"/>
    <col min="3128" max="3128" width="9.5" style="1" customWidth="1"/>
    <col min="3129" max="3129" width="9.625" style="1" customWidth="1"/>
    <col min="3130" max="3130" width="11.75" style="1" bestFit="1" customWidth="1"/>
    <col min="3131" max="3328" width="9" style="1"/>
    <col min="3329" max="3383" width="2.625" style="1" customWidth="1"/>
    <col min="3384" max="3384" width="9.5" style="1" customWidth="1"/>
    <col min="3385" max="3385" width="9.625" style="1" customWidth="1"/>
    <col min="3386" max="3386" width="11.75" style="1" bestFit="1" customWidth="1"/>
    <col min="3387" max="3584" width="9" style="1"/>
    <col min="3585" max="3639" width="2.625" style="1" customWidth="1"/>
    <col min="3640" max="3640" width="9.5" style="1" customWidth="1"/>
    <col min="3641" max="3641" width="9.625" style="1" customWidth="1"/>
    <col min="3642" max="3642" width="11.75" style="1" bestFit="1" customWidth="1"/>
    <col min="3643" max="3840" width="9" style="1"/>
    <col min="3841" max="3895" width="2.625" style="1" customWidth="1"/>
    <col min="3896" max="3896" width="9.5" style="1" customWidth="1"/>
    <col min="3897" max="3897" width="9.625" style="1" customWidth="1"/>
    <col min="3898" max="3898" width="11.75" style="1" bestFit="1" customWidth="1"/>
    <col min="3899" max="4096" width="9" style="1"/>
    <col min="4097" max="4151" width="2.625" style="1" customWidth="1"/>
    <col min="4152" max="4152" width="9.5" style="1" customWidth="1"/>
    <col min="4153" max="4153" width="9.625" style="1" customWidth="1"/>
    <col min="4154" max="4154" width="11.75" style="1" bestFit="1" customWidth="1"/>
    <col min="4155" max="4352" width="9" style="1"/>
    <col min="4353" max="4407" width="2.625" style="1" customWidth="1"/>
    <col min="4408" max="4408" width="9.5" style="1" customWidth="1"/>
    <col min="4409" max="4409" width="9.625" style="1" customWidth="1"/>
    <col min="4410" max="4410" width="11.75" style="1" bestFit="1" customWidth="1"/>
    <col min="4411" max="4608" width="9" style="1"/>
    <col min="4609" max="4663" width="2.625" style="1" customWidth="1"/>
    <col min="4664" max="4664" width="9.5" style="1" customWidth="1"/>
    <col min="4665" max="4665" width="9.625" style="1" customWidth="1"/>
    <col min="4666" max="4666" width="11.75" style="1" bestFit="1" customWidth="1"/>
    <col min="4667" max="4864" width="9" style="1"/>
    <col min="4865" max="4919" width="2.625" style="1" customWidth="1"/>
    <col min="4920" max="4920" width="9.5" style="1" customWidth="1"/>
    <col min="4921" max="4921" width="9.625" style="1" customWidth="1"/>
    <col min="4922" max="4922" width="11.75" style="1" bestFit="1" customWidth="1"/>
    <col min="4923" max="5120" width="9" style="1"/>
    <col min="5121" max="5175" width="2.625" style="1" customWidth="1"/>
    <col min="5176" max="5176" width="9.5" style="1" customWidth="1"/>
    <col min="5177" max="5177" width="9.625" style="1" customWidth="1"/>
    <col min="5178" max="5178" width="11.75" style="1" bestFit="1" customWidth="1"/>
    <col min="5179" max="5376" width="9" style="1"/>
    <col min="5377" max="5431" width="2.625" style="1" customWidth="1"/>
    <col min="5432" max="5432" width="9.5" style="1" customWidth="1"/>
    <col min="5433" max="5433" width="9.625" style="1" customWidth="1"/>
    <col min="5434" max="5434" width="11.75" style="1" bestFit="1" customWidth="1"/>
    <col min="5435" max="5632" width="9" style="1"/>
    <col min="5633" max="5687" width="2.625" style="1" customWidth="1"/>
    <col min="5688" max="5688" width="9.5" style="1" customWidth="1"/>
    <col min="5689" max="5689" width="9.625" style="1" customWidth="1"/>
    <col min="5690" max="5690" width="11.75" style="1" bestFit="1" customWidth="1"/>
    <col min="5691" max="5888" width="9" style="1"/>
    <col min="5889" max="5943" width="2.625" style="1" customWidth="1"/>
    <col min="5944" max="5944" width="9.5" style="1" customWidth="1"/>
    <col min="5945" max="5945" width="9.625" style="1" customWidth="1"/>
    <col min="5946" max="5946" width="11.75" style="1" bestFit="1" customWidth="1"/>
    <col min="5947" max="6144" width="9" style="1"/>
    <col min="6145" max="6199" width="2.625" style="1" customWidth="1"/>
    <col min="6200" max="6200" width="9.5" style="1" customWidth="1"/>
    <col min="6201" max="6201" width="9.625" style="1" customWidth="1"/>
    <col min="6202" max="6202" width="11.75" style="1" bestFit="1" customWidth="1"/>
    <col min="6203" max="6400" width="9" style="1"/>
    <col min="6401" max="6455" width="2.625" style="1" customWidth="1"/>
    <col min="6456" max="6456" width="9.5" style="1" customWidth="1"/>
    <col min="6457" max="6457" width="9.625" style="1" customWidth="1"/>
    <col min="6458" max="6458" width="11.75" style="1" bestFit="1" customWidth="1"/>
    <col min="6459" max="6656" width="9" style="1"/>
    <col min="6657" max="6711" width="2.625" style="1" customWidth="1"/>
    <col min="6712" max="6712" width="9.5" style="1" customWidth="1"/>
    <col min="6713" max="6713" width="9.625" style="1" customWidth="1"/>
    <col min="6714" max="6714" width="11.75" style="1" bestFit="1" customWidth="1"/>
    <col min="6715" max="6912" width="9" style="1"/>
    <col min="6913" max="6967" width="2.625" style="1" customWidth="1"/>
    <col min="6968" max="6968" width="9.5" style="1" customWidth="1"/>
    <col min="6969" max="6969" width="9.625" style="1" customWidth="1"/>
    <col min="6970" max="6970" width="11.75" style="1" bestFit="1" customWidth="1"/>
    <col min="6971" max="7168" width="9" style="1"/>
    <col min="7169" max="7223" width="2.625" style="1" customWidth="1"/>
    <col min="7224" max="7224" width="9.5" style="1" customWidth="1"/>
    <col min="7225" max="7225" width="9.625" style="1" customWidth="1"/>
    <col min="7226" max="7226" width="11.75" style="1" bestFit="1" customWidth="1"/>
    <col min="7227" max="7424" width="9" style="1"/>
    <col min="7425" max="7479" width="2.625" style="1" customWidth="1"/>
    <col min="7480" max="7480" width="9.5" style="1" customWidth="1"/>
    <col min="7481" max="7481" width="9.625" style="1" customWidth="1"/>
    <col min="7482" max="7482" width="11.75" style="1" bestFit="1" customWidth="1"/>
    <col min="7483" max="7680" width="9" style="1"/>
    <col min="7681" max="7735" width="2.625" style="1" customWidth="1"/>
    <col min="7736" max="7736" width="9.5" style="1" customWidth="1"/>
    <col min="7737" max="7737" width="9.625" style="1" customWidth="1"/>
    <col min="7738" max="7738" width="11.75" style="1" bestFit="1" customWidth="1"/>
    <col min="7739" max="7936" width="9" style="1"/>
    <col min="7937" max="7991" width="2.625" style="1" customWidth="1"/>
    <col min="7992" max="7992" width="9.5" style="1" customWidth="1"/>
    <col min="7993" max="7993" width="9.625" style="1" customWidth="1"/>
    <col min="7994" max="7994" width="11.75" style="1" bestFit="1" customWidth="1"/>
    <col min="7995" max="8192" width="9" style="1"/>
    <col min="8193" max="8247" width="2.625" style="1" customWidth="1"/>
    <col min="8248" max="8248" width="9.5" style="1" customWidth="1"/>
    <col min="8249" max="8249" width="9.625" style="1" customWidth="1"/>
    <col min="8250" max="8250" width="11.75" style="1" bestFit="1" customWidth="1"/>
    <col min="8251" max="8448" width="9" style="1"/>
    <col min="8449" max="8503" width="2.625" style="1" customWidth="1"/>
    <col min="8504" max="8504" width="9.5" style="1" customWidth="1"/>
    <col min="8505" max="8505" width="9.625" style="1" customWidth="1"/>
    <col min="8506" max="8506" width="11.75" style="1" bestFit="1" customWidth="1"/>
    <col min="8507" max="8704" width="9" style="1"/>
    <col min="8705" max="8759" width="2.625" style="1" customWidth="1"/>
    <col min="8760" max="8760" width="9.5" style="1" customWidth="1"/>
    <col min="8761" max="8761" width="9.625" style="1" customWidth="1"/>
    <col min="8762" max="8762" width="11.75" style="1" bestFit="1" customWidth="1"/>
    <col min="8763" max="8960" width="9" style="1"/>
    <col min="8961" max="9015" width="2.625" style="1" customWidth="1"/>
    <col min="9016" max="9016" width="9.5" style="1" customWidth="1"/>
    <col min="9017" max="9017" width="9.625" style="1" customWidth="1"/>
    <col min="9018" max="9018" width="11.75" style="1" bestFit="1" customWidth="1"/>
    <col min="9019" max="9216" width="9" style="1"/>
    <col min="9217" max="9271" width="2.625" style="1" customWidth="1"/>
    <col min="9272" max="9272" width="9.5" style="1" customWidth="1"/>
    <col min="9273" max="9273" width="9.625" style="1" customWidth="1"/>
    <col min="9274" max="9274" width="11.75" style="1" bestFit="1" customWidth="1"/>
    <col min="9275" max="9472" width="9" style="1"/>
    <col min="9473" max="9527" width="2.625" style="1" customWidth="1"/>
    <col min="9528" max="9528" width="9.5" style="1" customWidth="1"/>
    <col min="9529" max="9529" width="9.625" style="1" customWidth="1"/>
    <col min="9530" max="9530" width="11.75" style="1" bestFit="1" customWidth="1"/>
    <col min="9531" max="9728" width="9" style="1"/>
    <col min="9729" max="9783" width="2.625" style="1" customWidth="1"/>
    <col min="9784" max="9784" width="9.5" style="1" customWidth="1"/>
    <col min="9785" max="9785" width="9.625" style="1" customWidth="1"/>
    <col min="9786" max="9786" width="11.75" style="1" bestFit="1" customWidth="1"/>
    <col min="9787" max="9984" width="9" style="1"/>
    <col min="9985" max="10039" width="2.625" style="1" customWidth="1"/>
    <col min="10040" max="10040" width="9.5" style="1" customWidth="1"/>
    <col min="10041" max="10041" width="9.625" style="1" customWidth="1"/>
    <col min="10042" max="10042" width="11.75" style="1" bestFit="1" customWidth="1"/>
    <col min="10043" max="10240" width="9" style="1"/>
    <col min="10241" max="10295" width="2.625" style="1" customWidth="1"/>
    <col min="10296" max="10296" width="9.5" style="1" customWidth="1"/>
    <col min="10297" max="10297" width="9.625" style="1" customWidth="1"/>
    <col min="10298" max="10298" width="11.75" style="1" bestFit="1" customWidth="1"/>
    <col min="10299" max="10496" width="9" style="1"/>
    <col min="10497" max="10551" width="2.625" style="1" customWidth="1"/>
    <col min="10552" max="10552" width="9.5" style="1" customWidth="1"/>
    <col min="10553" max="10553" width="9.625" style="1" customWidth="1"/>
    <col min="10554" max="10554" width="11.75" style="1" bestFit="1" customWidth="1"/>
    <col min="10555" max="10752" width="9" style="1"/>
    <col min="10753" max="10807" width="2.625" style="1" customWidth="1"/>
    <col min="10808" max="10808" width="9.5" style="1" customWidth="1"/>
    <col min="10809" max="10809" width="9.625" style="1" customWidth="1"/>
    <col min="10810" max="10810" width="11.75" style="1" bestFit="1" customWidth="1"/>
    <col min="10811" max="11008" width="9" style="1"/>
    <col min="11009" max="11063" width="2.625" style="1" customWidth="1"/>
    <col min="11064" max="11064" width="9.5" style="1" customWidth="1"/>
    <col min="11065" max="11065" width="9.625" style="1" customWidth="1"/>
    <col min="11066" max="11066" width="11.75" style="1" bestFit="1" customWidth="1"/>
    <col min="11067" max="11264" width="9" style="1"/>
    <col min="11265" max="11319" width="2.625" style="1" customWidth="1"/>
    <col min="11320" max="11320" width="9.5" style="1" customWidth="1"/>
    <col min="11321" max="11321" width="9.625" style="1" customWidth="1"/>
    <col min="11322" max="11322" width="11.75" style="1" bestFit="1" customWidth="1"/>
    <col min="11323" max="11520" width="9" style="1"/>
    <col min="11521" max="11575" width="2.625" style="1" customWidth="1"/>
    <col min="11576" max="11576" width="9.5" style="1" customWidth="1"/>
    <col min="11577" max="11577" width="9.625" style="1" customWidth="1"/>
    <col min="11578" max="11578" width="11.75" style="1" bestFit="1" customWidth="1"/>
    <col min="11579" max="11776" width="9" style="1"/>
    <col min="11777" max="11831" width="2.625" style="1" customWidth="1"/>
    <col min="11832" max="11832" width="9.5" style="1" customWidth="1"/>
    <col min="11833" max="11833" width="9.625" style="1" customWidth="1"/>
    <col min="11834" max="11834" width="11.75" style="1" bestFit="1" customWidth="1"/>
    <col min="11835" max="12032" width="9" style="1"/>
    <col min="12033" max="12087" width="2.625" style="1" customWidth="1"/>
    <col min="12088" max="12088" width="9.5" style="1" customWidth="1"/>
    <col min="12089" max="12089" width="9.625" style="1" customWidth="1"/>
    <col min="12090" max="12090" width="11.75" style="1" bestFit="1" customWidth="1"/>
    <col min="12091" max="12288" width="9" style="1"/>
    <col min="12289" max="12343" width="2.625" style="1" customWidth="1"/>
    <col min="12344" max="12344" width="9.5" style="1" customWidth="1"/>
    <col min="12345" max="12345" width="9.625" style="1" customWidth="1"/>
    <col min="12346" max="12346" width="11.75" style="1" bestFit="1" customWidth="1"/>
    <col min="12347" max="12544" width="9" style="1"/>
    <col min="12545" max="12599" width="2.625" style="1" customWidth="1"/>
    <col min="12600" max="12600" width="9.5" style="1" customWidth="1"/>
    <col min="12601" max="12601" width="9.625" style="1" customWidth="1"/>
    <col min="12602" max="12602" width="11.75" style="1" bestFit="1" customWidth="1"/>
    <col min="12603" max="12800" width="9" style="1"/>
    <col min="12801" max="12855" width="2.625" style="1" customWidth="1"/>
    <col min="12856" max="12856" width="9.5" style="1" customWidth="1"/>
    <col min="12857" max="12857" width="9.625" style="1" customWidth="1"/>
    <col min="12858" max="12858" width="11.75" style="1" bestFit="1" customWidth="1"/>
    <col min="12859" max="13056" width="9" style="1"/>
    <col min="13057" max="13111" width="2.625" style="1" customWidth="1"/>
    <col min="13112" max="13112" width="9.5" style="1" customWidth="1"/>
    <col min="13113" max="13113" width="9.625" style="1" customWidth="1"/>
    <col min="13114" max="13114" width="11.75" style="1" bestFit="1" customWidth="1"/>
    <col min="13115" max="13312" width="9" style="1"/>
    <col min="13313" max="13367" width="2.625" style="1" customWidth="1"/>
    <col min="13368" max="13368" width="9.5" style="1" customWidth="1"/>
    <col min="13369" max="13369" width="9.625" style="1" customWidth="1"/>
    <col min="13370" max="13370" width="11.75" style="1" bestFit="1" customWidth="1"/>
    <col min="13371" max="13568" width="9" style="1"/>
    <col min="13569" max="13623" width="2.625" style="1" customWidth="1"/>
    <col min="13624" max="13624" width="9.5" style="1" customWidth="1"/>
    <col min="13625" max="13625" width="9.625" style="1" customWidth="1"/>
    <col min="13626" max="13626" width="11.75" style="1" bestFit="1" customWidth="1"/>
    <col min="13627" max="13824" width="9" style="1"/>
    <col min="13825" max="13879" width="2.625" style="1" customWidth="1"/>
    <col min="13880" max="13880" width="9.5" style="1" customWidth="1"/>
    <col min="13881" max="13881" width="9.625" style="1" customWidth="1"/>
    <col min="13882" max="13882" width="11.75" style="1" bestFit="1" customWidth="1"/>
    <col min="13883" max="14080" width="9" style="1"/>
    <col min="14081" max="14135" width="2.625" style="1" customWidth="1"/>
    <col min="14136" max="14136" width="9.5" style="1" customWidth="1"/>
    <col min="14137" max="14137" width="9.625" style="1" customWidth="1"/>
    <col min="14138" max="14138" width="11.75" style="1" bestFit="1" customWidth="1"/>
    <col min="14139" max="14336" width="9" style="1"/>
    <col min="14337" max="14391" width="2.625" style="1" customWidth="1"/>
    <col min="14392" max="14392" width="9.5" style="1" customWidth="1"/>
    <col min="14393" max="14393" width="9.625" style="1" customWidth="1"/>
    <col min="14394" max="14394" width="11.75" style="1" bestFit="1" customWidth="1"/>
    <col min="14395" max="14592" width="9" style="1"/>
    <col min="14593" max="14647" width="2.625" style="1" customWidth="1"/>
    <col min="14648" max="14648" width="9.5" style="1" customWidth="1"/>
    <col min="14649" max="14649" width="9.625" style="1" customWidth="1"/>
    <col min="14650" max="14650" width="11.75" style="1" bestFit="1" customWidth="1"/>
    <col min="14651" max="14848" width="9" style="1"/>
    <col min="14849" max="14903" width="2.625" style="1" customWidth="1"/>
    <col min="14904" max="14904" width="9.5" style="1" customWidth="1"/>
    <col min="14905" max="14905" width="9.625" style="1" customWidth="1"/>
    <col min="14906" max="14906" width="11.75" style="1" bestFit="1" customWidth="1"/>
    <col min="14907" max="15104" width="9" style="1"/>
    <col min="15105" max="15159" width="2.625" style="1" customWidth="1"/>
    <col min="15160" max="15160" width="9.5" style="1" customWidth="1"/>
    <col min="15161" max="15161" width="9.625" style="1" customWidth="1"/>
    <col min="15162" max="15162" width="11.75" style="1" bestFit="1" customWidth="1"/>
    <col min="15163" max="15360" width="9" style="1"/>
    <col min="15361" max="15415" width="2.625" style="1" customWidth="1"/>
    <col min="15416" max="15416" width="9.5" style="1" customWidth="1"/>
    <col min="15417" max="15417" width="9.625" style="1" customWidth="1"/>
    <col min="15418" max="15418" width="11.75" style="1" bestFit="1" customWidth="1"/>
    <col min="15419" max="15616" width="9" style="1"/>
    <col min="15617" max="15671" width="2.625" style="1" customWidth="1"/>
    <col min="15672" max="15672" width="9.5" style="1" customWidth="1"/>
    <col min="15673" max="15673" width="9.625" style="1" customWidth="1"/>
    <col min="15674" max="15674" width="11.75" style="1" bestFit="1" customWidth="1"/>
    <col min="15675" max="15872" width="9" style="1"/>
    <col min="15873" max="15927" width="2.625" style="1" customWidth="1"/>
    <col min="15928" max="15928" width="9.5" style="1" customWidth="1"/>
    <col min="15929" max="15929" width="9.625" style="1" customWidth="1"/>
    <col min="15930" max="15930" width="11.75" style="1" bestFit="1" customWidth="1"/>
    <col min="15931" max="16128" width="9" style="1"/>
    <col min="16129" max="16183" width="2.625" style="1" customWidth="1"/>
    <col min="16184" max="16184" width="9.5" style="1" customWidth="1"/>
    <col min="16185" max="16185" width="9.625" style="1" customWidth="1"/>
    <col min="16186" max="16186" width="11.75" style="1" bestFit="1" customWidth="1"/>
    <col min="16187" max="16384" width="9" style="1"/>
  </cols>
  <sheetData>
    <row r="1" spans="1:55">
      <c r="B1" s="2"/>
      <c r="C1" s="2" t="s">
        <v>14</v>
      </c>
      <c r="D1" s="1">
        <v>1</v>
      </c>
      <c r="E1" s="1">
        <v>2</v>
      </c>
      <c r="F1" s="1">
        <v>3</v>
      </c>
      <c r="G1" s="1">
        <v>4</v>
      </c>
    </row>
    <row r="2" spans="1:55" ht="30.75">
      <c r="A2" s="3"/>
      <c r="B2" s="430" t="s">
        <v>83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  <c r="AP2" s="430"/>
      <c r="AQ2" s="430"/>
      <c r="AR2" s="430"/>
      <c r="AS2" s="430"/>
      <c r="AT2" s="430"/>
      <c r="AU2" s="430"/>
      <c r="AV2" s="430"/>
      <c r="AW2" s="430"/>
      <c r="AX2" s="430"/>
      <c r="AY2" s="430"/>
      <c r="AZ2" s="430"/>
      <c r="BA2" s="430"/>
      <c r="BB2" s="430"/>
      <c r="BC2" s="430"/>
    </row>
    <row r="3" spans="1:55" ht="21">
      <c r="A3" s="4" t="s">
        <v>16</v>
      </c>
      <c r="B3" s="422" t="s">
        <v>84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4"/>
      <c r="X3" s="426" t="s">
        <v>18</v>
      </c>
      <c r="Y3" s="423"/>
      <c r="Z3" s="423"/>
      <c r="AA3" s="424"/>
      <c r="AB3" s="426" t="s">
        <v>0</v>
      </c>
      <c r="AC3" s="423"/>
      <c r="AD3" s="424"/>
      <c r="AE3" s="426" t="s">
        <v>19</v>
      </c>
      <c r="AF3" s="423"/>
      <c r="AG3" s="423"/>
      <c r="AH3" s="423"/>
      <c r="AI3" s="424"/>
      <c r="AJ3" s="426" t="s">
        <v>20</v>
      </c>
      <c r="AK3" s="423"/>
      <c r="AL3" s="423"/>
      <c r="AM3" s="423"/>
      <c r="AN3" s="423"/>
      <c r="AO3" s="424"/>
      <c r="AP3" s="426" t="s">
        <v>21</v>
      </c>
      <c r="AQ3" s="423"/>
      <c r="AR3" s="423"/>
      <c r="AS3" s="423"/>
      <c r="AT3" s="423"/>
      <c r="AU3" s="423"/>
      <c r="AV3" s="423"/>
      <c r="AW3" s="423"/>
      <c r="AX3" s="423"/>
      <c r="AY3" s="423"/>
      <c r="AZ3" s="423"/>
      <c r="BA3" s="423"/>
      <c r="BB3" s="423"/>
      <c r="BC3" s="431"/>
    </row>
    <row r="4" spans="1:55" ht="15" customHeight="1">
      <c r="A4" s="5"/>
      <c r="B4" s="172"/>
      <c r="C4" s="432" t="s">
        <v>85</v>
      </c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3"/>
      <c r="X4" s="382"/>
      <c r="Y4" s="383"/>
      <c r="Z4" s="383"/>
      <c r="AA4" s="384"/>
      <c r="AB4" s="385"/>
      <c r="AC4" s="386"/>
      <c r="AD4" s="387"/>
      <c r="AE4" s="391"/>
      <c r="AF4" s="392"/>
      <c r="AG4" s="392"/>
      <c r="AH4" s="392"/>
      <c r="AI4" s="393"/>
      <c r="AJ4" s="391"/>
      <c r="AK4" s="392"/>
      <c r="AL4" s="392"/>
      <c r="AM4" s="392"/>
      <c r="AN4" s="392"/>
      <c r="AO4" s="393"/>
      <c r="AP4" s="173"/>
      <c r="AQ4" s="174"/>
      <c r="AR4" s="174"/>
      <c r="AS4" s="174"/>
      <c r="AT4" s="174"/>
      <c r="AU4" s="142"/>
      <c r="AV4" s="142"/>
      <c r="AW4" s="142"/>
      <c r="AX4" s="142"/>
      <c r="AY4" s="142"/>
      <c r="AZ4" s="142"/>
      <c r="BA4" s="142"/>
      <c r="BB4" s="142"/>
      <c r="BC4" s="175"/>
    </row>
    <row r="5" spans="1:55" ht="15" customHeight="1">
      <c r="A5" s="5"/>
      <c r="B5" s="24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1"/>
      <c r="X5" s="373"/>
      <c r="Y5" s="374"/>
      <c r="Z5" s="374"/>
      <c r="AA5" s="375"/>
      <c r="AB5" s="388"/>
      <c r="AC5" s="389"/>
      <c r="AD5" s="390"/>
      <c r="AE5" s="376"/>
      <c r="AF5" s="377"/>
      <c r="AG5" s="377"/>
      <c r="AH5" s="377"/>
      <c r="AI5" s="378"/>
      <c r="AJ5" s="376"/>
      <c r="AK5" s="377"/>
      <c r="AL5" s="377"/>
      <c r="AM5" s="377"/>
      <c r="AN5" s="377"/>
      <c r="AO5" s="378"/>
      <c r="AP5" s="176"/>
      <c r="AQ5" s="177"/>
      <c r="AR5" s="177"/>
      <c r="AS5" s="177"/>
      <c r="AT5" s="177"/>
      <c r="AU5" s="159"/>
      <c r="AV5" s="159"/>
      <c r="AW5" s="159"/>
      <c r="AX5" s="159"/>
      <c r="AY5" s="159"/>
      <c r="AZ5" s="159"/>
      <c r="BA5" s="159"/>
      <c r="BB5" s="159"/>
      <c r="BC5" s="178"/>
    </row>
    <row r="6" spans="1:55" ht="15" customHeight="1">
      <c r="A6" s="5"/>
      <c r="B6" s="172"/>
      <c r="C6" s="9"/>
      <c r="D6" s="432" t="s">
        <v>115</v>
      </c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3"/>
      <c r="X6" s="434">
        <v>1</v>
      </c>
      <c r="Y6" s="435"/>
      <c r="Z6" s="435"/>
      <c r="AA6" s="436"/>
      <c r="AB6" s="385" t="s">
        <v>22</v>
      </c>
      <c r="AC6" s="386"/>
      <c r="AD6" s="387"/>
      <c r="AE6" s="391"/>
      <c r="AF6" s="392"/>
      <c r="AG6" s="392"/>
      <c r="AH6" s="392"/>
      <c r="AI6" s="393"/>
      <c r="AJ6" s="391"/>
      <c r="AK6" s="392"/>
      <c r="AL6" s="392"/>
      <c r="AM6" s="392"/>
      <c r="AN6" s="392"/>
      <c r="AO6" s="393"/>
      <c r="AP6" s="179"/>
      <c r="AQ6" s="180"/>
      <c r="AR6" s="180"/>
      <c r="AS6" s="180"/>
      <c r="AT6" s="180"/>
      <c r="AU6" s="142"/>
      <c r="AV6" s="142"/>
      <c r="AW6" s="142"/>
      <c r="AX6" s="142"/>
      <c r="AY6" s="142"/>
      <c r="AZ6" s="142"/>
      <c r="BA6" s="142"/>
      <c r="BB6" s="142"/>
      <c r="BC6" s="175"/>
    </row>
    <row r="7" spans="1:55" ht="15" customHeight="1">
      <c r="A7" s="5"/>
      <c r="B7" s="2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1"/>
      <c r="X7" s="437"/>
      <c r="Y7" s="438"/>
      <c r="Z7" s="438"/>
      <c r="AA7" s="439"/>
      <c r="AB7" s="388"/>
      <c r="AC7" s="389"/>
      <c r="AD7" s="390"/>
      <c r="AE7" s="376"/>
      <c r="AF7" s="377"/>
      <c r="AG7" s="377"/>
      <c r="AH7" s="377"/>
      <c r="AI7" s="378"/>
      <c r="AJ7" s="376"/>
      <c r="AK7" s="377"/>
      <c r="AL7" s="377"/>
      <c r="AM7" s="377"/>
      <c r="AN7" s="377"/>
      <c r="AO7" s="378"/>
      <c r="AP7" s="176"/>
      <c r="AQ7" s="177"/>
      <c r="AR7" s="177"/>
      <c r="AS7" s="177"/>
      <c r="AT7" s="177"/>
      <c r="AU7" s="159"/>
      <c r="AV7" s="159"/>
      <c r="AW7" s="159"/>
      <c r="AX7" s="159"/>
      <c r="AY7" s="159"/>
      <c r="AZ7" s="159"/>
      <c r="BA7" s="159"/>
      <c r="BB7" s="159"/>
      <c r="BC7" s="178"/>
    </row>
    <row r="8" spans="1:55" ht="15" customHeight="1">
      <c r="A8" s="5"/>
      <c r="B8" s="172"/>
      <c r="C8" s="9"/>
      <c r="D8" s="9"/>
      <c r="E8" s="432" t="s">
        <v>86</v>
      </c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3"/>
      <c r="X8" s="434">
        <v>1</v>
      </c>
      <c r="Y8" s="435"/>
      <c r="Z8" s="435"/>
      <c r="AA8" s="436"/>
      <c r="AB8" s="385" t="s">
        <v>59</v>
      </c>
      <c r="AC8" s="386"/>
      <c r="AD8" s="387"/>
      <c r="AE8" s="391">
        <f>'明細（共通項目）'!N19</f>
        <v>0</v>
      </c>
      <c r="AF8" s="392"/>
      <c r="AG8" s="392"/>
      <c r="AH8" s="392"/>
      <c r="AI8" s="393"/>
      <c r="AJ8" s="391">
        <f>TRUNC(X8*AE8)</f>
        <v>0</v>
      </c>
      <c r="AK8" s="392"/>
      <c r="AL8" s="392"/>
      <c r="AM8" s="392"/>
      <c r="AN8" s="392"/>
      <c r="AO8" s="393"/>
      <c r="AP8" s="179"/>
      <c r="AQ8" s="180"/>
      <c r="AR8" s="180"/>
      <c r="AS8" s="180"/>
      <c r="AT8" s="180"/>
      <c r="AU8" s="142"/>
      <c r="AV8" s="142"/>
      <c r="AW8" s="142"/>
      <c r="AX8" s="142"/>
      <c r="AY8" s="142"/>
      <c r="AZ8" s="142"/>
      <c r="BA8" s="142"/>
      <c r="BB8" s="142"/>
      <c r="BC8" s="175"/>
    </row>
    <row r="9" spans="1:55" ht="15" customHeight="1">
      <c r="A9" s="5"/>
      <c r="B9" s="24"/>
      <c r="C9" s="140"/>
      <c r="D9" s="140"/>
      <c r="E9" s="182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  <c r="X9" s="437"/>
      <c r="Y9" s="438"/>
      <c r="Z9" s="438"/>
      <c r="AA9" s="439"/>
      <c r="AB9" s="388"/>
      <c r="AC9" s="389"/>
      <c r="AD9" s="390"/>
      <c r="AE9" s="376"/>
      <c r="AF9" s="377"/>
      <c r="AG9" s="377"/>
      <c r="AH9" s="377"/>
      <c r="AI9" s="378"/>
      <c r="AJ9" s="376"/>
      <c r="AK9" s="377"/>
      <c r="AL9" s="377"/>
      <c r="AM9" s="377"/>
      <c r="AN9" s="377"/>
      <c r="AO9" s="378"/>
      <c r="AP9" s="176"/>
      <c r="AQ9" s="440">
        <v>7</v>
      </c>
      <c r="AR9" s="440"/>
      <c r="AS9" s="440"/>
      <c r="AT9" s="440"/>
      <c r="AU9" s="159"/>
      <c r="AV9" s="159"/>
      <c r="AW9" s="159"/>
      <c r="AX9" s="159"/>
      <c r="AY9" s="159"/>
      <c r="AZ9" s="159"/>
      <c r="BA9" s="159"/>
      <c r="BB9" s="159"/>
      <c r="BC9" s="178"/>
    </row>
    <row r="10" spans="1:55" ht="15" customHeight="1">
      <c r="A10" s="5"/>
      <c r="B10" s="172"/>
      <c r="C10" s="9"/>
      <c r="D10" s="9"/>
      <c r="E10" s="432" t="s">
        <v>112</v>
      </c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3"/>
      <c r="X10" s="434">
        <v>1</v>
      </c>
      <c r="Y10" s="435"/>
      <c r="Z10" s="435"/>
      <c r="AA10" s="436"/>
      <c r="AB10" s="385" t="s">
        <v>59</v>
      </c>
      <c r="AC10" s="386"/>
      <c r="AD10" s="387"/>
      <c r="AE10" s="391">
        <f>'明細（共通項目）'!N44</f>
        <v>0</v>
      </c>
      <c r="AF10" s="392"/>
      <c r="AG10" s="392"/>
      <c r="AH10" s="392"/>
      <c r="AI10" s="393"/>
      <c r="AJ10" s="391">
        <f>TRUNC(X10*AE10)</f>
        <v>0</v>
      </c>
      <c r="AK10" s="392"/>
      <c r="AL10" s="392"/>
      <c r="AM10" s="392"/>
      <c r="AN10" s="392"/>
      <c r="AO10" s="393"/>
      <c r="AP10" s="179"/>
      <c r="AQ10" s="180"/>
      <c r="AR10" s="180"/>
      <c r="AS10" s="180"/>
      <c r="AT10" s="180"/>
      <c r="AU10" s="142"/>
      <c r="AV10" s="142"/>
      <c r="AW10" s="142"/>
      <c r="AX10" s="142"/>
      <c r="AY10" s="142"/>
      <c r="AZ10" s="142"/>
      <c r="BA10" s="142"/>
      <c r="BB10" s="142"/>
      <c r="BC10" s="175"/>
    </row>
    <row r="11" spans="1:55" ht="15" customHeight="1">
      <c r="A11" s="5"/>
      <c r="B11" s="24"/>
      <c r="C11" s="140"/>
      <c r="D11" s="140"/>
      <c r="E11" s="182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1"/>
      <c r="X11" s="437"/>
      <c r="Y11" s="438"/>
      <c r="Z11" s="438"/>
      <c r="AA11" s="439"/>
      <c r="AB11" s="388"/>
      <c r="AC11" s="389"/>
      <c r="AD11" s="390"/>
      <c r="AE11" s="376"/>
      <c r="AF11" s="377"/>
      <c r="AG11" s="377"/>
      <c r="AH11" s="377"/>
      <c r="AI11" s="378"/>
      <c r="AJ11" s="376"/>
      <c r="AK11" s="377"/>
      <c r="AL11" s="377"/>
      <c r="AM11" s="377"/>
      <c r="AN11" s="377"/>
      <c r="AO11" s="378"/>
      <c r="AP11" s="176"/>
      <c r="AQ11" s="440">
        <v>8</v>
      </c>
      <c r="AR11" s="440"/>
      <c r="AS11" s="440"/>
      <c r="AT11" s="440"/>
      <c r="AU11" s="159"/>
      <c r="AV11" s="159"/>
      <c r="AW11" s="159"/>
      <c r="AX11" s="159"/>
      <c r="AY11" s="159"/>
      <c r="AZ11" s="159"/>
      <c r="BA11" s="159"/>
      <c r="BB11" s="159"/>
      <c r="BC11" s="178"/>
    </row>
    <row r="12" spans="1:55" ht="15" customHeight="1">
      <c r="A12" s="5"/>
      <c r="B12" s="172"/>
      <c r="C12" s="9"/>
      <c r="D12" s="9"/>
      <c r="E12" s="432" t="s">
        <v>113</v>
      </c>
      <c r="F12" s="432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3"/>
      <c r="X12" s="434">
        <v>1</v>
      </c>
      <c r="Y12" s="435"/>
      <c r="Z12" s="435"/>
      <c r="AA12" s="436"/>
      <c r="AB12" s="385" t="s">
        <v>59</v>
      </c>
      <c r="AC12" s="386"/>
      <c r="AD12" s="387"/>
      <c r="AE12" s="391">
        <f>'明細（共通項目）'!N69</f>
        <v>0</v>
      </c>
      <c r="AF12" s="392"/>
      <c r="AG12" s="392"/>
      <c r="AH12" s="392"/>
      <c r="AI12" s="393"/>
      <c r="AJ12" s="391">
        <f>TRUNC(X12*AE12)</f>
        <v>0</v>
      </c>
      <c r="AK12" s="392"/>
      <c r="AL12" s="392"/>
      <c r="AM12" s="392"/>
      <c r="AN12" s="392"/>
      <c r="AO12" s="393"/>
      <c r="AP12" s="179"/>
      <c r="AQ12" s="180"/>
      <c r="AR12" s="180"/>
      <c r="AS12" s="180"/>
      <c r="AT12" s="180"/>
      <c r="AU12" s="142"/>
      <c r="AV12" s="142"/>
      <c r="AW12" s="142"/>
      <c r="AX12" s="142"/>
      <c r="AY12" s="142"/>
      <c r="AZ12" s="142"/>
      <c r="BA12" s="142"/>
      <c r="BB12" s="142"/>
      <c r="BC12" s="175"/>
    </row>
    <row r="13" spans="1:55" ht="15" customHeight="1">
      <c r="A13" s="5"/>
      <c r="B13" s="24"/>
      <c r="C13" s="140"/>
      <c r="D13" s="140"/>
      <c r="E13" s="140"/>
      <c r="F13" s="140"/>
      <c r="G13" s="140"/>
      <c r="H13" s="441"/>
      <c r="I13" s="441"/>
      <c r="J13" s="441"/>
      <c r="K13" s="441"/>
      <c r="L13" s="441"/>
      <c r="M13" s="441"/>
      <c r="N13" s="441"/>
      <c r="O13" s="140"/>
      <c r="P13" s="140"/>
      <c r="Q13" s="140"/>
      <c r="R13" s="140"/>
      <c r="S13" s="140"/>
      <c r="T13" s="140"/>
      <c r="U13" s="140"/>
      <c r="V13" s="140"/>
      <c r="W13" s="141"/>
      <c r="X13" s="437"/>
      <c r="Y13" s="438"/>
      <c r="Z13" s="438"/>
      <c r="AA13" s="439"/>
      <c r="AB13" s="388"/>
      <c r="AC13" s="389"/>
      <c r="AD13" s="390"/>
      <c r="AE13" s="376"/>
      <c r="AF13" s="377"/>
      <c r="AG13" s="377"/>
      <c r="AH13" s="377"/>
      <c r="AI13" s="378"/>
      <c r="AJ13" s="376"/>
      <c r="AK13" s="377"/>
      <c r="AL13" s="377"/>
      <c r="AM13" s="377"/>
      <c r="AN13" s="377"/>
      <c r="AO13" s="378"/>
      <c r="AP13" s="176"/>
      <c r="AQ13" s="440">
        <v>9</v>
      </c>
      <c r="AR13" s="440"/>
      <c r="AS13" s="440"/>
      <c r="AT13" s="440"/>
      <c r="AU13" s="159"/>
      <c r="AV13" s="159"/>
      <c r="AW13" s="159"/>
      <c r="AX13" s="159"/>
      <c r="AY13" s="159"/>
      <c r="AZ13" s="159"/>
      <c r="BA13" s="159"/>
      <c r="BB13" s="159"/>
      <c r="BC13" s="178"/>
    </row>
    <row r="14" spans="1:55" ht="15" customHeight="1">
      <c r="A14" s="5"/>
      <c r="B14" s="172"/>
      <c r="C14" s="9"/>
      <c r="D14" s="9"/>
      <c r="E14" s="432" t="s">
        <v>114</v>
      </c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3"/>
      <c r="X14" s="434">
        <v>1</v>
      </c>
      <c r="Y14" s="435"/>
      <c r="Z14" s="435"/>
      <c r="AA14" s="436"/>
      <c r="AB14" s="385" t="s">
        <v>59</v>
      </c>
      <c r="AC14" s="386"/>
      <c r="AD14" s="387"/>
      <c r="AE14" s="391">
        <f>'明細（共通項目）'!N94</f>
        <v>0</v>
      </c>
      <c r="AF14" s="392"/>
      <c r="AG14" s="392"/>
      <c r="AH14" s="392"/>
      <c r="AI14" s="393"/>
      <c r="AJ14" s="391">
        <f>TRUNC(X14*AE14)</f>
        <v>0</v>
      </c>
      <c r="AK14" s="392"/>
      <c r="AL14" s="392"/>
      <c r="AM14" s="392"/>
      <c r="AN14" s="392"/>
      <c r="AO14" s="393"/>
      <c r="AP14" s="179"/>
      <c r="AQ14" s="180"/>
      <c r="AR14" s="180"/>
      <c r="AS14" s="180"/>
      <c r="AT14" s="180"/>
      <c r="AU14" s="142"/>
      <c r="AV14" s="142"/>
      <c r="AW14" s="142"/>
      <c r="AX14" s="142"/>
      <c r="AY14" s="142"/>
      <c r="AZ14" s="142"/>
      <c r="BA14" s="142"/>
      <c r="BB14" s="142"/>
      <c r="BC14" s="175"/>
    </row>
    <row r="15" spans="1:55" ht="15" customHeight="1">
      <c r="A15" s="5"/>
      <c r="B15" s="24"/>
      <c r="C15" s="140"/>
      <c r="D15" s="140"/>
      <c r="E15" s="140"/>
      <c r="F15" s="140"/>
      <c r="G15" s="140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437"/>
      <c r="Y15" s="438"/>
      <c r="Z15" s="438"/>
      <c r="AA15" s="439"/>
      <c r="AB15" s="388"/>
      <c r="AC15" s="389"/>
      <c r="AD15" s="390"/>
      <c r="AE15" s="376"/>
      <c r="AF15" s="377"/>
      <c r="AG15" s="377"/>
      <c r="AH15" s="377"/>
      <c r="AI15" s="378"/>
      <c r="AJ15" s="376"/>
      <c r="AK15" s="377"/>
      <c r="AL15" s="377"/>
      <c r="AM15" s="377"/>
      <c r="AN15" s="377"/>
      <c r="AO15" s="378"/>
      <c r="AP15" s="176"/>
      <c r="AQ15" s="440">
        <v>10</v>
      </c>
      <c r="AR15" s="440"/>
      <c r="AS15" s="440"/>
      <c r="AT15" s="440"/>
      <c r="AU15" s="159"/>
      <c r="AV15" s="159"/>
      <c r="AW15" s="159"/>
      <c r="AX15" s="159"/>
      <c r="AY15" s="159"/>
      <c r="AZ15" s="159"/>
      <c r="BA15" s="159"/>
      <c r="BB15" s="159"/>
      <c r="BC15" s="178"/>
    </row>
    <row r="16" spans="1:55" ht="15" customHeight="1">
      <c r="A16" s="5"/>
      <c r="B16" s="172"/>
      <c r="C16" s="9"/>
      <c r="D16" s="9"/>
      <c r="E16" s="432" t="s">
        <v>5</v>
      </c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2"/>
      <c r="V16" s="432"/>
      <c r="W16" s="433"/>
      <c r="X16" s="434">
        <v>1</v>
      </c>
      <c r="Y16" s="435"/>
      <c r="Z16" s="435"/>
      <c r="AA16" s="436"/>
      <c r="AB16" s="385" t="s">
        <v>59</v>
      </c>
      <c r="AC16" s="386"/>
      <c r="AD16" s="387"/>
      <c r="AE16" s="391">
        <f>'明細（共通項目）'!N119</f>
        <v>0</v>
      </c>
      <c r="AF16" s="392"/>
      <c r="AG16" s="392"/>
      <c r="AH16" s="392"/>
      <c r="AI16" s="393"/>
      <c r="AJ16" s="391">
        <f>TRUNC(X16*AE16)</f>
        <v>0</v>
      </c>
      <c r="AK16" s="392"/>
      <c r="AL16" s="392"/>
      <c r="AM16" s="392"/>
      <c r="AN16" s="392"/>
      <c r="AO16" s="393"/>
      <c r="AP16" s="179"/>
      <c r="AQ16" s="180"/>
      <c r="AR16" s="180"/>
      <c r="AS16" s="180"/>
      <c r="AT16" s="180"/>
      <c r="AU16" s="142"/>
      <c r="AV16" s="142"/>
      <c r="AW16" s="142"/>
      <c r="AX16" s="142"/>
      <c r="AY16" s="142"/>
      <c r="AZ16" s="142"/>
      <c r="BA16" s="142"/>
      <c r="BB16" s="142"/>
      <c r="BC16" s="175"/>
    </row>
    <row r="17" spans="1:60" ht="15" customHeight="1">
      <c r="A17" s="5"/>
      <c r="B17" s="24"/>
      <c r="C17" s="140"/>
      <c r="D17" s="140"/>
      <c r="E17" s="140"/>
      <c r="F17" s="140"/>
      <c r="G17" s="140"/>
      <c r="H17" s="394" t="s">
        <v>172</v>
      </c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437"/>
      <c r="Y17" s="438"/>
      <c r="Z17" s="438"/>
      <c r="AA17" s="439"/>
      <c r="AB17" s="388"/>
      <c r="AC17" s="389"/>
      <c r="AD17" s="390"/>
      <c r="AE17" s="376"/>
      <c r="AF17" s="377"/>
      <c r="AG17" s="377"/>
      <c r="AH17" s="377"/>
      <c r="AI17" s="378"/>
      <c r="AJ17" s="376"/>
      <c r="AK17" s="377"/>
      <c r="AL17" s="377"/>
      <c r="AM17" s="377"/>
      <c r="AN17" s="377"/>
      <c r="AO17" s="378"/>
      <c r="AP17" s="176"/>
      <c r="AQ17" s="440">
        <v>11</v>
      </c>
      <c r="AR17" s="440"/>
      <c r="AS17" s="440"/>
      <c r="AT17" s="440"/>
      <c r="AU17" s="159"/>
      <c r="AV17" s="159"/>
      <c r="AW17" s="159"/>
      <c r="AX17" s="159"/>
      <c r="AY17" s="159"/>
      <c r="AZ17" s="159"/>
      <c r="BA17" s="159"/>
      <c r="BB17" s="159"/>
      <c r="BC17" s="178"/>
    </row>
    <row r="18" spans="1:60" ht="15" customHeight="1">
      <c r="A18" s="5"/>
      <c r="B18" s="18"/>
      <c r="C18" s="432" t="s">
        <v>87</v>
      </c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3"/>
      <c r="X18" s="444"/>
      <c r="Y18" s="445"/>
      <c r="Z18" s="445"/>
      <c r="AA18" s="446"/>
      <c r="AB18" s="370"/>
      <c r="AC18" s="371"/>
      <c r="AD18" s="372"/>
      <c r="AE18" s="362"/>
      <c r="AF18" s="363"/>
      <c r="AG18" s="363"/>
      <c r="AH18" s="363"/>
      <c r="AI18" s="364"/>
      <c r="AJ18" s="362">
        <f>SUM(AJ8:AO17)</f>
        <v>0</v>
      </c>
      <c r="AK18" s="363"/>
      <c r="AL18" s="363"/>
      <c r="AM18" s="363"/>
      <c r="AN18" s="363"/>
      <c r="AO18" s="364"/>
      <c r="AP18" s="187"/>
      <c r="AQ18" s="188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86"/>
    </row>
    <row r="19" spans="1:60" ht="15" customHeight="1">
      <c r="A19" s="5"/>
      <c r="B19" s="11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1"/>
      <c r="X19" s="437"/>
      <c r="Y19" s="438"/>
      <c r="Z19" s="438"/>
      <c r="AA19" s="439"/>
      <c r="AB19" s="373"/>
      <c r="AC19" s="374"/>
      <c r="AD19" s="375"/>
      <c r="AE19" s="376"/>
      <c r="AF19" s="377"/>
      <c r="AG19" s="377"/>
      <c r="AH19" s="377"/>
      <c r="AI19" s="378"/>
      <c r="AJ19" s="376"/>
      <c r="AK19" s="377"/>
      <c r="AL19" s="377"/>
      <c r="AM19" s="377"/>
      <c r="AN19" s="377"/>
      <c r="AO19" s="378"/>
      <c r="AP19" s="176"/>
      <c r="AQ19" s="442"/>
      <c r="AR19" s="442"/>
      <c r="AS19" s="442"/>
      <c r="AT19" s="442"/>
      <c r="AU19" s="159"/>
      <c r="AV19" s="159"/>
      <c r="AW19" s="159"/>
      <c r="AX19" s="159"/>
      <c r="AY19" s="159"/>
      <c r="AZ19" s="159"/>
      <c r="BA19" s="159"/>
      <c r="BB19" s="159"/>
      <c r="BC19" s="178"/>
    </row>
    <row r="20" spans="1:60" ht="15" customHeight="1">
      <c r="A20" s="5"/>
      <c r="B20" s="18"/>
      <c r="C20" s="432" t="s">
        <v>88</v>
      </c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3"/>
      <c r="X20" s="434"/>
      <c r="Y20" s="435"/>
      <c r="Z20" s="435"/>
      <c r="AA20" s="436"/>
      <c r="AB20" s="385"/>
      <c r="AC20" s="386"/>
      <c r="AD20" s="387"/>
      <c r="AE20" s="362"/>
      <c r="AF20" s="363"/>
      <c r="AG20" s="363"/>
      <c r="AH20" s="363"/>
      <c r="AI20" s="364"/>
      <c r="AJ20" s="362"/>
      <c r="AK20" s="363"/>
      <c r="AL20" s="363"/>
      <c r="AM20" s="363"/>
      <c r="AN20" s="363"/>
      <c r="AO20" s="364"/>
      <c r="AP20" s="187"/>
      <c r="AQ20" s="188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86"/>
    </row>
    <row r="21" spans="1:60" ht="15" customHeight="1">
      <c r="A21" s="5"/>
      <c r="B21" s="11"/>
      <c r="C21" s="140"/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41"/>
      <c r="U21" s="441"/>
      <c r="V21" s="441"/>
      <c r="W21" s="443"/>
      <c r="X21" s="437"/>
      <c r="Y21" s="438"/>
      <c r="Z21" s="438"/>
      <c r="AA21" s="439"/>
      <c r="AB21" s="388"/>
      <c r="AC21" s="389"/>
      <c r="AD21" s="390"/>
      <c r="AE21" s="376"/>
      <c r="AF21" s="377"/>
      <c r="AG21" s="377"/>
      <c r="AH21" s="377"/>
      <c r="AI21" s="378"/>
      <c r="AJ21" s="376"/>
      <c r="AK21" s="377"/>
      <c r="AL21" s="377"/>
      <c r="AM21" s="377"/>
      <c r="AN21" s="377"/>
      <c r="AO21" s="378"/>
      <c r="AP21" s="176"/>
      <c r="AQ21" s="442"/>
      <c r="AR21" s="442"/>
      <c r="AS21" s="442"/>
      <c r="AT21" s="442"/>
      <c r="AU21" s="159"/>
      <c r="AV21" s="159"/>
      <c r="AW21" s="159"/>
      <c r="AX21" s="159"/>
      <c r="AY21" s="159"/>
      <c r="AZ21" s="159"/>
      <c r="BA21" s="159"/>
      <c r="BB21" s="159"/>
      <c r="BC21" s="178"/>
    </row>
    <row r="22" spans="1:60" ht="15" customHeight="1">
      <c r="A22" s="5"/>
      <c r="B22" s="18"/>
      <c r="C22" s="15"/>
      <c r="D22" s="380" t="s">
        <v>195</v>
      </c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1"/>
      <c r="X22" s="434">
        <v>12</v>
      </c>
      <c r="Y22" s="435"/>
      <c r="Z22" s="435"/>
      <c r="AA22" s="436"/>
      <c r="AB22" s="385" t="s">
        <v>173</v>
      </c>
      <c r="AC22" s="386"/>
      <c r="AD22" s="387"/>
      <c r="AE22" s="403"/>
      <c r="AF22" s="404"/>
      <c r="AG22" s="404"/>
      <c r="AH22" s="404"/>
      <c r="AI22" s="405"/>
      <c r="AJ22" s="391">
        <f>TRUNC(X22*AE22)</f>
        <v>0</v>
      </c>
      <c r="AK22" s="392"/>
      <c r="AL22" s="392"/>
      <c r="AM22" s="392"/>
      <c r="AN22" s="392"/>
      <c r="AO22" s="393"/>
      <c r="AP22" s="173"/>
      <c r="AQ22" s="174"/>
      <c r="AR22" s="174"/>
      <c r="AS22" s="174"/>
      <c r="AT22" s="174"/>
      <c r="AU22" s="142"/>
      <c r="AV22" s="142"/>
      <c r="AW22" s="142"/>
      <c r="AX22" s="142"/>
      <c r="AY22" s="142"/>
      <c r="AZ22" s="142"/>
      <c r="BA22" s="142"/>
      <c r="BB22" s="142"/>
      <c r="BC22" s="175"/>
    </row>
    <row r="23" spans="1:60" ht="15" customHeight="1">
      <c r="A23" s="5"/>
      <c r="B23" s="11"/>
      <c r="C23" s="15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441"/>
      <c r="U23" s="441"/>
      <c r="V23" s="441"/>
      <c r="W23" s="443"/>
      <c r="X23" s="437"/>
      <c r="Y23" s="438"/>
      <c r="Z23" s="438"/>
      <c r="AA23" s="439"/>
      <c r="AB23" s="388"/>
      <c r="AC23" s="389"/>
      <c r="AD23" s="390"/>
      <c r="AE23" s="406"/>
      <c r="AF23" s="407"/>
      <c r="AG23" s="407"/>
      <c r="AH23" s="407"/>
      <c r="AI23" s="408"/>
      <c r="AJ23" s="376"/>
      <c r="AK23" s="377"/>
      <c r="AL23" s="377"/>
      <c r="AM23" s="377"/>
      <c r="AN23" s="377"/>
      <c r="AO23" s="378"/>
      <c r="AP23" s="176"/>
      <c r="AQ23" s="447"/>
      <c r="AR23" s="448"/>
      <c r="AS23" s="448"/>
      <c r="AT23" s="448"/>
      <c r="AU23" s="448"/>
      <c r="AV23" s="159"/>
      <c r="AW23" s="159"/>
      <c r="AX23" s="159"/>
      <c r="AY23" s="159"/>
      <c r="AZ23" s="159"/>
      <c r="BA23" s="159"/>
      <c r="BB23" s="159"/>
      <c r="BC23" s="178"/>
    </row>
    <row r="24" spans="1:60" ht="15" customHeight="1">
      <c r="A24" s="5"/>
      <c r="B24" s="6"/>
      <c r="C24" s="432" t="s">
        <v>91</v>
      </c>
      <c r="D24" s="432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2"/>
      <c r="V24" s="432"/>
      <c r="W24" s="433"/>
      <c r="X24" s="434"/>
      <c r="Y24" s="435"/>
      <c r="Z24" s="435"/>
      <c r="AA24" s="436"/>
      <c r="AB24" s="382"/>
      <c r="AC24" s="383"/>
      <c r="AD24" s="384"/>
      <c r="AE24" s="391"/>
      <c r="AF24" s="392"/>
      <c r="AG24" s="392"/>
      <c r="AH24" s="392"/>
      <c r="AI24" s="393"/>
      <c r="AJ24" s="391">
        <f>SUM(AJ22:AO23)</f>
        <v>0</v>
      </c>
      <c r="AK24" s="392"/>
      <c r="AL24" s="392"/>
      <c r="AM24" s="392"/>
      <c r="AN24" s="392"/>
      <c r="AO24" s="393"/>
      <c r="AP24" s="173"/>
      <c r="AQ24" s="174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75"/>
      <c r="BH24" s="21"/>
    </row>
    <row r="25" spans="1:60" ht="15" customHeight="1">
      <c r="A25" s="5"/>
      <c r="B25" s="11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1"/>
      <c r="X25" s="437"/>
      <c r="Y25" s="438"/>
      <c r="Z25" s="438"/>
      <c r="AA25" s="439"/>
      <c r="AB25" s="373"/>
      <c r="AC25" s="374"/>
      <c r="AD25" s="375"/>
      <c r="AE25" s="376"/>
      <c r="AF25" s="377"/>
      <c r="AG25" s="377"/>
      <c r="AH25" s="377"/>
      <c r="AI25" s="378"/>
      <c r="AJ25" s="376"/>
      <c r="AK25" s="377"/>
      <c r="AL25" s="377"/>
      <c r="AM25" s="377"/>
      <c r="AN25" s="377"/>
      <c r="AO25" s="378"/>
      <c r="AP25" s="176"/>
      <c r="AQ25" s="442"/>
      <c r="AR25" s="442"/>
      <c r="AS25" s="442"/>
      <c r="AT25" s="442"/>
      <c r="AU25" s="159"/>
      <c r="AV25" s="159"/>
      <c r="AW25" s="159"/>
      <c r="AX25" s="159"/>
      <c r="AY25" s="159"/>
      <c r="AZ25" s="159"/>
      <c r="BA25" s="159"/>
      <c r="BB25" s="159"/>
      <c r="BC25" s="178"/>
      <c r="BH25" s="21"/>
    </row>
    <row r="26" spans="1:60" ht="15" customHeight="1">
      <c r="A26" s="5"/>
      <c r="B26" s="18"/>
      <c r="C26" s="450" t="s">
        <v>92</v>
      </c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1"/>
      <c r="X26" s="444"/>
      <c r="Y26" s="445"/>
      <c r="Z26" s="445"/>
      <c r="AA26" s="446"/>
      <c r="AB26" s="370"/>
      <c r="AC26" s="371"/>
      <c r="AD26" s="372"/>
      <c r="AE26" s="362"/>
      <c r="AF26" s="363"/>
      <c r="AG26" s="363"/>
      <c r="AH26" s="363"/>
      <c r="AI26" s="364"/>
      <c r="AJ26" s="362">
        <f>AJ24+AJ18</f>
        <v>0</v>
      </c>
      <c r="AK26" s="363"/>
      <c r="AL26" s="363"/>
      <c r="AM26" s="363"/>
      <c r="AN26" s="363"/>
      <c r="AO26" s="364"/>
      <c r="AP26" s="187"/>
      <c r="AQ26" s="188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86"/>
      <c r="BH26" s="21"/>
    </row>
    <row r="27" spans="1:60" ht="15" customHeight="1">
      <c r="A27" s="5"/>
      <c r="B27" s="11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1"/>
      <c r="X27" s="437"/>
      <c r="Y27" s="438"/>
      <c r="Z27" s="438"/>
      <c r="AA27" s="439"/>
      <c r="AB27" s="373"/>
      <c r="AC27" s="374"/>
      <c r="AD27" s="375"/>
      <c r="AE27" s="376"/>
      <c r="AF27" s="377"/>
      <c r="AG27" s="377"/>
      <c r="AH27" s="377"/>
      <c r="AI27" s="378"/>
      <c r="AJ27" s="376"/>
      <c r="AK27" s="377"/>
      <c r="AL27" s="377"/>
      <c r="AM27" s="377"/>
      <c r="AN27" s="377"/>
      <c r="AO27" s="378"/>
      <c r="AP27" s="176"/>
      <c r="AQ27" s="442"/>
      <c r="AR27" s="442"/>
      <c r="AS27" s="442"/>
      <c r="AT27" s="442"/>
      <c r="AU27" s="159"/>
      <c r="AV27" s="159"/>
      <c r="AW27" s="159"/>
      <c r="AX27" s="159"/>
      <c r="AY27" s="159"/>
      <c r="AZ27" s="159"/>
      <c r="BA27" s="159"/>
      <c r="BB27" s="159"/>
      <c r="BC27" s="178"/>
      <c r="BH27" s="21"/>
    </row>
    <row r="28" spans="1:60" ht="15" customHeight="1">
      <c r="A28" s="5"/>
      <c r="B28" s="172"/>
      <c r="C28" s="432" t="s">
        <v>93</v>
      </c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3"/>
      <c r="X28" s="434"/>
      <c r="Y28" s="435"/>
      <c r="Z28" s="435"/>
      <c r="AA28" s="436"/>
      <c r="AB28" s="385"/>
      <c r="AC28" s="386"/>
      <c r="AD28" s="387"/>
      <c r="AE28" s="149"/>
      <c r="AF28" s="150"/>
      <c r="AG28" s="150"/>
      <c r="AH28" s="150"/>
      <c r="AI28" s="151"/>
      <c r="AJ28" s="416"/>
      <c r="AK28" s="417"/>
      <c r="AL28" s="417"/>
      <c r="AM28" s="417"/>
      <c r="AN28" s="417"/>
      <c r="AO28" s="418"/>
      <c r="AP28" s="179"/>
      <c r="AQ28" s="180"/>
      <c r="AR28" s="180"/>
      <c r="AS28" s="180"/>
      <c r="AT28" s="180"/>
      <c r="AU28" s="142"/>
      <c r="AV28" s="142"/>
      <c r="AW28" s="142"/>
      <c r="AX28" s="142"/>
      <c r="AY28" s="142"/>
      <c r="AZ28" s="142"/>
      <c r="BA28" s="142"/>
      <c r="BB28" s="142"/>
      <c r="BC28" s="175"/>
    </row>
    <row r="29" spans="1:60" ht="15" customHeight="1">
      <c r="A29" s="5"/>
      <c r="B29" s="24"/>
      <c r="C29" s="140"/>
      <c r="D29" s="140"/>
      <c r="E29" s="140"/>
      <c r="F29" s="140"/>
      <c r="G29" s="140"/>
      <c r="H29" s="379"/>
      <c r="I29" s="379"/>
      <c r="J29" s="379"/>
      <c r="K29" s="379"/>
      <c r="L29" s="147"/>
      <c r="M29" s="389"/>
      <c r="N29" s="389"/>
      <c r="O29" s="147"/>
      <c r="P29" s="449"/>
      <c r="Q29" s="449"/>
      <c r="R29" s="449"/>
      <c r="S29" s="449"/>
      <c r="T29" s="140"/>
      <c r="U29" s="140"/>
      <c r="V29" s="140"/>
      <c r="W29" s="141"/>
      <c r="X29" s="437"/>
      <c r="Y29" s="438"/>
      <c r="Z29" s="438"/>
      <c r="AA29" s="439"/>
      <c r="AB29" s="388"/>
      <c r="AC29" s="389"/>
      <c r="AD29" s="390"/>
      <c r="AE29" s="152"/>
      <c r="AF29" s="153"/>
      <c r="AG29" s="153"/>
      <c r="AH29" s="153"/>
      <c r="AI29" s="154"/>
      <c r="AJ29" s="406"/>
      <c r="AK29" s="407"/>
      <c r="AL29" s="407"/>
      <c r="AM29" s="407"/>
      <c r="AN29" s="407"/>
      <c r="AO29" s="408"/>
      <c r="AP29" s="17"/>
      <c r="AQ29" s="183"/>
      <c r="AR29" s="183"/>
      <c r="AS29" s="183"/>
      <c r="AT29" s="183"/>
      <c r="AU29" s="159"/>
      <c r="AV29" s="159"/>
      <c r="AW29" s="159"/>
      <c r="AX29" s="356"/>
      <c r="AY29" s="356"/>
      <c r="AZ29" s="356"/>
      <c r="BA29" s="356"/>
      <c r="BB29" s="356"/>
      <c r="BC29" s="357"/>
      <c r="BE29" s="21"/>
    </row>
    <row r="30" spans="1:60" ht="15" customHeight="1">
      <c r="A30" s="5"/>
      <c r="B30" s="18"/>
      <c r="C30" s="450" t="s">
        <v>94</v>
      </c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0"/>
      <c r="W30" s="451"/>
      <c r="X30" s="444"/>
      <c r="Y30" s="445"/>
      <c r="Z30" s="445"/>
      <c r="AA30" s="446"/>
      <c r="AB30" s="370"/>
      <c r="AC30" s="371"/>
      <c r="AD30" s="372"/>
      <c r="AE30" s="362"/>
      <c r="AF30" s="363"/>
      <c r="AG30" s="363"/>
      <c r="AH30" s="363"/>
      <c r="AI30" s="364"/>
      <c r="AJ30" s="362">
        <f>SUM(AJ26:AO29)</f>
        <v>0</v>
      </c>
      <c r="AK30" s="363"/>
      <c r="AL30" s="363"/>
      <c r="AM30" s="363"/>
      <c r="AN30" s="363"/>
      <c r="AO30" s="364"/>
      <c r="AP30" s="187"/>
      <c r="AQ30" s="188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86"/>
    </row>
    <row r="31" spans="1:60" ht="15" customHeight="1">
      <c r="A31" s="5"/>
      <c r="B31" s="11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1"/>
      <c r="X31" s="437"/>
      <c r="Y31" s="438"/>
      <c r="Z31" s="438"/>
      <c r="AA31" s="439"/>
      <c r="AB31" s="373"/>
      <c r="AC31" s="374"/>
      <c r="AD31" s="375"/>
      <c r="AE31" s="376"/>
      <c r="AF31" s="377"/>
      <c r="AG31" s="377"/>
      <c r="AH31" s="377"/>
      <c r="AI31" s="378"/>
      <c r="AJ31" s="376"/>
      <c r="AK31" s="377"/>
      <c r="AL31" s="377"/>
      <c r="AM31" s="377"/>
      <c r="AN31" s="377"/>
      <c r="AO31" s="378"/>
      <c r="AP31" s="176"/>
      <c r="AQ31" s="442"/>
      <c r="AR31" s="442"/>
      <c r="AS31" s="442"/>
      <c r="AT31" s="442"/>
      <c r="AU31" s="159"/>
      <c r="AV31" s="159"/>
      <c r="AW31" s="159"/>
      <c r="AX31" s="159"/>
      <c r="AY31" s="159"/>
      <c r="AZ31" s="159"/>
      <c r="BA31" s="159"/>
      <c r="BB31" s="159"/>
      <c r="BC31" s="178"/>
    </row>
    <row r="32" spans="1:60" ht="15" customHeight="1">
      <c r="A32" s="5"/>
      <c r="B32" s="172"/>
      <c r="C32" s="432" t="s">
        <v>95</v>
      </c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433"/>
      <c r="X32" s="434"/>
      <c r="Y32" s="435"/>
      <c r="Z32" s="435"/>
      <c r="AA32" s="436"/>
      <c r="AB32" s="385"/>
      <c r="AC32" s="386"/>
      <c r="AD32" s="387"/>
      <c r="AE32" s="149"/>
      <c r="AF32" s="150"/>
      <c r="AG32" s="150"/>
      <c r="AH32" s="150"/>
      <c r="AI32" s="151"/>
      <c r="AJ32" s="403"/>
      <c r="AK32" s="404"/>
      <c r="AL32" s="404"/>
      <c r="AM32" s="404"/>
      <c r="AN32" s="404"/>
      <c r="AO32" s="405"/>
      <c r="AP32" s="179"/>
      <c r="AQ32" s="180"/>
      <c r="AR32" s="180"/>
      <c r="AS32" s="180"/>
      <c r="AT32" s="180"/>
      <c r="AU32" s="142"/>
      <c r="AV32" s="142"/>
      <c r="AW32" s="142"/>
      <c r="AX32" s="142"/>
      <c r="AY32" s="142"/>
      <c r="AZ32" s="142"/>
      <c r="BA32" s="142"/>
      <c r="BB32" s="142"/>
      <c r="BC32" s="175"/>
    </row>
    <row r="33" spans="1:57" ht="15" customHeight="1">
      <c r="A33" s="5"/>
      <c r="B33" s="24"/>
      <c r="C33" s="140"/>
      <c r="D33" s="140"/>
      <c r="E33" s="140"/>
      <c r="F33" s="140"/>
      <c r="G33" s="190"/>
      <c r="H33" s="485"/>
      <c r="I33" s="485"/>
      <c r="J33" s="485"/>
      <c r="K33" s="485"/>
      <c r="L33" s="486"/>
      <c r="M33" s="487"/>
      <c r="N33" s="487"/>
      <c r="O33" s="486"/>
      <c r="P33" s="488"/>
      <c r="Q33" s="488"/>
      <c r="R33" s="488"/>
      <c r="S33" s="488"/>
      <c r="T33" s="489"/>
      <c r="U33" s="483"/>
      <c r="V33" s="483"/>
      <c r="W33" s="484"/>
      <c r="X33" s="437"/>
      <c r="Y33" s="438"/>
      <c r="Z33" s="438"/>
      <c r="AA33" s="439"/>
      <c r="AB33" s="388"/>
      <c r="AC33" s="389"/>
      <c r="AD33" s="390"/>
      <c r="AE33" s="152"/>
      <c r="AF33" s="153"/>
      <c r="AG33" s="153"/>
      <c r="AH33" s="153"/>
      <c r="AI33" s="154"/>
      <c r="AJ33" s="406"/>
      <c r="AK33" s="407"/>
      <c r="AL33" s="407"/>
      <c r="AM33" s="407"/>
      <c r="AN33" s="407"/>
      <c r="AO33" s="408"/>
      <c r="AP33" s="17"/>
      <c r="AQ33" s="183"/>
      <c r="AR33" s="183"/>
      <c r="AS33" s="183"/>
      <c r="AT33" s="183"/>
      <c r="AU33" s="159"/>
      <c r="AV33" s="159"/>
      <c r="AW33" s="159"/>
      <c r="AX33" s="356"/>
      <c r="AY33" s="356"/>
      <c r="AZ33" s="356"/>
      <c r="BA33" s="356"/>
      <c r="BB33" s="356"/>
      <c r="BC33" s="357"/>
      <c r="BE33" s="21"/>
    </row>
    <row r="34" spans="1:57" ht="15" customHeight="1">
      <c r="A34" s="5"/>
      <c r="B34" s="172"/>
      <c r="C34" s="432" t="s">
        <v>96</v>
      </c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  <c r="W34" s="433"/>
      <c r="X34" s="434"/>
      <c r="Y34" s="435"/>
      <c r="Z34" s="435"/>
      <c r="AA34" s="436"/>
      <c r="AB34" s="385"/>
      <c r="AC34" s="386"/>
      <c r="AD34" s="387"/>
      <c r="AE34" s="149"/>
      <c r="AF34" s="150"/>
      <c r="AG34" s="150"/>
      <c r="AH34" s="150"/>
      <c r="AI34" s="151"/>
      <c r="AJ34" s="391">
        <f>SUM(AJ30:AO33)</f>
        <v>0</v>
      </c>
      <c r="AK34" s="392"/>
      <c r="AL34" s="392"/>
      <c r="AM34" s="392"/>
      <c r="AN34" s="392"/>
      <c r="AO34" s="393"/>
      <c r="AP34" s="179"/>
      <c r="AQ34" s="180"/>
      <c r="AR34" s="180"/>
      <c r="AS34" s="180"/>
      <c r="AT34" s="180"/>
      <c r="AU34" s="142"/>
      <c r="AV34" s="142"/>
      <c r="AW34" s="142"/>
      <c r="AX34" s="142"/>
      <c r="AY34" s="142"/>
      <c r="AZ34" s="142"/>
      <c r="BA34" s="142"/>
      <c r="BB34" s="142"/>
      <c r="BC34" s="175"/>
    </row>
    <row r="35" spans="1:57" ht="15" customHeight="1">
      <c r="A35" s="5"/>
      <c r="B35" s="198"/>
      <c r="C35" s="38"/>
      <c r="D35" s="38"/>
      <c r="E35" s="38"/>
      <c r="F35" s="38"/>
      <c r="G35" s="199"/>
      <c r="H35" s="200"/>
      <c r="I35" s="200"/>
      <c r="J35" s="200"/>
      <c r="K35" s="200"/>
      <c r="L35" s="201"/>
      <c r="M35" s="202"/>
      <c r="N35" s="202"/>
      <c r="O35" s="202"/>
      <c r="P35" s="202"/>
      <c r="Q35" s="38"/>
      <c r="R35" s="201"/>
      <c r="S35" s="201"/>
      <c r="T35" s="201"/>
      <c r="U35" s="38"/>
      <c r="V35" s="38"/>
      <c r="W35" s="203"/>
      <c r="X35" s="453"/>
      <c r="Y35" s="454"/>
      <c r="Z35" s="454"/>
      <c r="AA35" s="455"/>
      <c r="AB35" s="456"/>
      <c r="AC35" s="457"/>
      <c r="AD35" s="458"/>
      <c r="AE35" s="33"/>
      <c r="AF35" s="34"/>
      <c r="AG35" s="34"/>
      <c r="AH35" s="34"/>
      <c r="AI35" s="35"/>
      <c r="AJ35" s="365"/>
      <c r="AK35" s="366"/>
      <c r="AL35" s="366"/>
      <c r="AM35" s="366"/>
      <c r="AN35" s="366"/>
      <c r="AO35" s="367"/>
      <c r="AP35" s="208"/>
      <c r="AQ35" s="209"/>
      <c r="AR35" s="209"/>
      <c r="AS35" s="209"/>
      <c r="AT35" s="209"/>
      <c r="AU35" s="27"/>
      <c r="AV35" s="27"/>
      <c r="AW35" s="27"/>
      <c r="AX35" s="459"/>
      <c r="AY35" s="459"/>
      <c r="AZ35" s="459"/>
      <c r="BA35" s="459"/>
      <c r="BB35" s="459"/>
      <c r="BC35" s="460"/>
      <c r="BE35" s="21"/>
    </row>
    <row r="36" spans="1:57" ht="13.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</row>
    <row r="37" spans="1:57" hidden="1"/>
    <row r="38" spans="1:57" ht="13.5" hidden="1">
      <c r="A38" s="5"/>
      <c r="B38" s="172"/>
      <c r="C38" s="9"/>
      <c r="D38" s="432" t="s">
        <v>25</v>
      </c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3"/>
      <c r="X38" s="382">
        <v>0</v>
      </c>
      <c r="Y38" s="383"/>
      <c r="Z38" s="383"/>
      <c r="AA38" s="384"/>
      <c r="AB38" s="385" t="s">
        <v>22</v>
      </c>
      <c r="AC38" s="386"/>
      <c r="AD38" s="387"/>
      <c r="AE38" s="149"/>
      <c r="AF38" s="150"/>
      <c r="AG38" s="150"/>
      <c r="AH38" s="150"/>
      <c r="AI38" s="151"/>
      <c r="AJ38" s="391">
        <f>SUBTOTAL(9,AJ40:AO41)</f>
        <v>0</v>
      </c>
      <c r="AK38" s="392"/>
      <c r="AL38" s="392"/>
      <c r="AM38" s="392"/>
      <c r="AN38" s="392"/>
      <c r="AO38" s="393"/>
      <c r="AP38" s="179"/>
      <c r="AQ38" s="180"/>
      <c r="AR38" s="180"/>
      <c r="AS38" s="180"/>
      <c r="AT38" s="180"/>
      <c r="AU38" s="142"/>
      <c r="AV38" s="142"/>
      <c r="AW38" s="142"/>
      <c r="AX38" s="142"/>
      <c r="AY38" s="142"/>
      <c r="AZ38" s="142"/>
      <c r="BA38" s="142"/>
      <c r="BB38" s="142"/>
      <c r="BC38" s="175"/>
    </row>
    <row r="39" spans="1:57" ht="13.5" hidden="1">
      <c r="A39" s="5"/>
      <c r="B39" s="24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1"/>
      <c r="X39" s="373"/>
      <c r="Y39" s="374"/>
      <c r="Z39" s="374"/>
      <c r="AA39" s="375"/>
      <c r="AB39" s="388"/>
      <c r="AC39" s="389"/>
      <c r="AD39" s="390"/>
      <c r="AE39" s="152"/>
      <c r="AF39" s="153"/>
      <c r="AG39" s="153"/>
      <c r="AH39" s="153"/>
      <c r="AI39" s="154"/>
      <c r="AJ39" s="376"/>
      <c r="AK39" s="377"/>
      <c r="AL39" s="377"/>
      <c r="AM39" s="377"/>
      <c r="AN39" s="377"/>
      <c r="AO39" s="378"/>
      <c r="AP39" s="17"/>
      <c r="AQ39" s="183"/>
      <c r="AR39" s="183"/>
      <c r="AS39" s="183"/>
      <c r="AT39" s="183"/>
      <c r="AU39" s="159"/>
      <c r="AV39" s="159"/>
      <c r="AW39" s="159"/>
      <c r="AX39" s="159"/>
      <c r="AY39" s="159"/>
      <c r="AZ39" s="159"/>
      <c r="BA39" s="159"/>
      <c r="BB39" s="159"/>
      <c r="BC39" s="178"/>
    </row>
    <row r="40" spans="1:57" ht="13.5" hidden="1">
      <c r="A40" s="5"/>
      <c r="B40" s="172"/>
      <c r="C40" s="9"/>
      <c r="D40" s="9"/>
      <c r="E40" s="432" t="s">
        <v>97</v>
      </c>
      <c r="F40" s="432"/>
      <c r="G40" s="432"/>
      <c r="H40" s="432"/>
      <c r="I40" s="432"/>
      <c r="J40" s="432"/>
      <c r="K40" s="432"/>
      <c r="L40" s="432"/>
      <c r="M40" s="432"/>
      <c r="N40" s="432"/>
      <c r="O40" s="432"/>
      <c r="P40" s="432"/>
      <c r="Q40" s="432"/>
      <c r="R40" s="432"/>
      <c r="S40" s="432"/>
      <c r="T40" s="432"/>
      <c r="U40" s="432"/>
      <c r="V40" s="432"/>
      <c r="W40" s="433"/>
      <c r="X40" s="382">
        <v>0</v>
      </c>
      <c r="Y40" s="383"/>
      <c r="Z40" s="383"/>
      <c r="AA40" s="384"/>
      <c r="AB40" s="385" t="s">
        <v>22</v>
      </c>
      <c r="AC40" s="386"/>
      <c r="AD40" s="387"/>
      <c r="AE40" s="149"/>
      <c r="AF40" s="150"/>
      <c r="AG40" s="150"/>
      <c r="AH40" s="150"/>
      <c r="AI40" s="151"/>
      <c r="AJ40" s="391">
        <v>0</v>
      </c>
      <c r="AK40" s="392"/>
      <c r="AL40" s="392"/>
      <c r="AM40" s="392"/>
      <c r="AN40" s="392"/>
      <c r="AO40" s="393"/>
      <c r="AP40" s="179"/>
      <c r="AQ40" s="180"/>
      <c r="AR40" s="180"/>
      <c r="AS40" s="180"/>
      <c r="AT40" s="180"/>
      <c r="AU40" s="142"/>
      <c r="AV40" s="142"/>
      <c r="AW40" s="142"/>
      <c r="AX40" s="142"/>
      <c r="AY40" s="142"/>
      <c r="AZ40" s="142"/>
      <c r="BA40" s="142"/>
      <c r="BB40" s="142"/>
      <c r="BC40" s="175"/>
    </row>
    <row r="41" spans="1:57" ht="13.5" hidden="1">
      <c r="A41" s="5"/>
      <c r="B41" s="24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1"/>
      <c r="X41" s="373"/>
      <c r="Y41" s="374"/>
      <c r="Z41" s="374"/>
      <c r="AA41" s="375"/>
      <c r="AB41" s="388"/>
      <c r="AC41" s="389"/>
      <c r="AD41" s="390"/>
      <c r="AE41" s="152"/>
      <c r="AF41" s="153"/>
      <c r="AG41" s="153"/>
      <c r="AH41" s="153"/>
      <c r="AI41" s="154"/>
      <c r="AJ41" s="376"/>
      <c r="AK41" s="377"/>
      <c r="AL41" s="377"/>
      <c r="AM41" s="377"/>
      <c r="AN41" s="377"/>
      <c r="AO41" s="378"/>
      <c r="AP41" s="17"/>
      <c r="AQ41" s="183"/>
      <c r="AR41" s="183"/>
      <c r="AS41" s="183"/>
      <c r="AT41" s="183"/>
      <c r="AU41" s="159"/>
      <c r="AV41" s="159"/>
      <c r="AW41" s="159"/>
      <c r="AX41" s="159"/>
      <c r="AY41" s="159"/>
      <c r="AZ41" s="159"/>
      <c r="BA41" s="159"/>
      <c r="BB41" s="159"/>
      <c r="BC41" s="178"/>
    </row>
    <row r="42" spans="1:57" ht="13.5" hidden="1">
      <c r="A42" s="5"/>
      <c r="B42" s="172"/>
      <c r="C42" s="9"/>
      <c r="D42" s="432" t="s">
        <v>98</v>
      </c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3"/>
      <c r="X42" s="382">
        <v>0</v>
      </c>
      <c r="Y42" s="383"/>
      <c r="Z42" s="383"/>
      <c r="AA42" s="384"/>
      <c r="AB42" s="385" t="s">
        <v>22</v>
      </c>
      <c r="AC42" s="386"/>
      <c r="AD42" s="387"/>
      <c r="AE42" s="149"/>
      <c r="AF42" s="150"/>
      <c r="AG42" s="150"/>
      <c r="AH42" s="150"/>
      <c r="AI42" s="151"/>
      <c r="AJ42" s="362">
        <f>SUBTOTAL(9,AJ44:AO45)</f>
        <v>0</v>
      </c>
      <c r="AK42" s="363"/>
      <c r="AL42" s="363"/>
      <c r="AM42" s="363"/>
      <c r="AN42" s="363"/>
      <c r="AO42" s="364"/>
      <c r="AP42" s="179"/>
      <c r="AQ42" s="180"/>
      <c r="AR42" s="180"/>
      <c r="AS42" s="180"/>
      <c r="AT42" s="180"/>
      <c r="AU42" s="142"/>
      <c r="AV42" s="142"/>
      <c r="AW42" s="142"/>
      <c r="AX42" s="142"/>
      <c r="AY42" s="142"/>
      <c r="AZ42" s="142"/>
      <c r="BA42" s="142"/>
      <c r="BB42" s="142"/>
      <c r="BC42" s="175"/>
    </row>
    <row r="43" spans="1:57" ht="13.5" hidden="1">
      <c r="A43" s="5"/>
      <c r="B43" s="24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1"/>
      <c r="X43" s="373"/>
      <c r="Y43" s="374"/>
      <c r="Z43" s="374"/>
      <c r="AA43" s="375"/>
      <c r="AB43" s="388"/>
      <c r="AC43" s="389"/>
      <c r="AD43" s="390"/>
      <c r="AE43" s="152"/>
      <c r="AF43" s="153"/>
      <c r="AG43" s="153"/>
      <c r="AH43" s="153"/>
      <c r="AI43" s="154"/>
      <c r="AJ43" s="376"/>
      <c r="AK43" s="377"/>
      <c r="AL43" s="377"/>
      <c r="AM43" s="377"/>
      <c r="AN43" s="377"/>
      <c r="AO43" s="378"/>
      <c r="AP43" s="17"/>
      <c r="AQ43" s="183"/>
      <c r="AR43" s="183"/>
      <c r="AS43" s="183"/>
      <c r="AT43" s="183"/>
      <c r="AU43" s="159"/>
      <c r="AV43" s="159"/>
      <c r="AW43" s="159"/>
      <c r="AX43" s="159"/>
      <c r="AY43" s="159"/>
      <c r="AZ43" s="159"/>
      <c r="BA43" s="159"/>
      <c r="BB43" s="159"/>
      <c r="BC43" s="178"/>
    </row>
    <row r="44" spans="1:57" ht="13.5" hidden="1">
      <c r="A44" s="5"/>
      <c r="B44" s="172"/>
      <c r="C44" s="9"/>
      <c r="D44" s="9"/>
      <c r="E44" s="432" t="s">
        <v>89</v>
      </c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T44" s="432"/>
      <c r="U44" s="432"/>
      <c r="V44" s="432"/>
      <c r="W44" s="433"/>
      <c r="X44" s="382">
        <v>0</v>
      </c>
      <c r="Y44" s="383"/>
      <c r="Z44" s="383"/>
      <c r="AA44" s="384"/>
      <c r="AB44" s="385" t="s">
        <v>22</v>
      </c>
      <c r="AC44" s="386"/>
      <c r="AD44" s="387"/>
      <c r="AE44" s="149"/>
      <c r="AF44" s="150"/>
      <c r="AG44" s="150"/>
      <c r="AH44" s="150"/>
      <c r="AI44" s="151"/>
      <c r="AJ44" s="391">
        <v>0</v>
      </c>
      <c r="AK44" s="392"/>
      <c r="AL44" s="392"/>
      <c r="AM44" s="392"/>
      <c r="AN44" s="392"/>
      <c r="AO44" s="393"/>
      <c r="AP44" s="179"/>
      <c r="AQ44" s="180"/>
      <c r="AR44" s="180"/>
      <c r="AS44" s="180"/>
      <c r="AT44" s="180"/>
      <c r="AU44" s="142"/>
      <c r="AV44" s="142"/>
      <c r="AW44" s="142"/>
      <c r="AX44" s="142"/>
      <c r="AY44" s="142"/>
      <c r="AZ44" s="142"/>
      <c r="BA44" s="142"/>
      <c r="BB44" s="142"/>
      <c r="BC44" s="175"/>
    </row>
    <row r="45" spans="1:57" ht="13.5" hidden="1">
      <c r="A45" s="5"/>
      <c r="B45" s="24"/>
      <c r="C45" s="140"/>
      <c r="D45" s="140"/>
      <c r="E45" s="140"/>
      <c r="F45" s="394" t="s">
        <v>99</v>
      </c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5"/>
      <c r="X45" s="373"/>
      <c r="Y45" s="374"/>
      <c r="Z45" s="374"/>
      <c r="AA45" s="375"/>
      <c r="AB45" s="388"/>
      <c r="AC45" s="389"/>
      <c r="AD45" s="390"/>
      <c r="AE45" s="152"/>
      <c r="AF45" s="153"/>
      <c r="AG45" s="153"/>
      <c r="AH45" s="153"/>
      <c r="AI45" s="154"/>
      <c r="AJ45" s="376"/>
      <c r="AK45" s="377"/>
      <c r="AL45" s="377"/>
      <c r="AM45" s="377"/>
      <c r="AN45" s="377"/>
      <c r="AO45" s="378"/>
      <c r="AP45" s="17"/>
      <c r="AQ45" s="183"/>
      <c r="AR45" s="183"/>
      <c r="AS45" s="183"/>
      <c r="AT45" s="183"/>
      <c r="AU45" s="159"/>
      <c r="AV45" s="159"/>
      <c r="AW45" s="159"/>
      <c r="AX45" s="159"/>
      <c r="AY45" s="159"/>
      <c r="AZ45" s="159"/>
      <c r="BA45" s="159"/>
      <c r="BB45" s="159"/>
      <c r="BC45" s="178"/>
    </row>
    <row r="46" spans="1:57" ht="13.5" hidden="1">
      <c r="A46" s="5"/>
      <c r="B46" s="172"/>
      <c r="C46" s="9"/>
      <c r="D46" s="432" t="s">
        <v>100</v>
      </c>
      <c r="E46" s="432"/>
      <c r="F46" s="432"/>
      <c r="G46" s="432"/>
      <c r="H46" s="432"/>
      <c r="I46" s="432"/>
      <c r="J46" s="432"/>
      <c r="K46" s="432"/>
      <c r="L46" s="432"/>
      <c r="M46" s="432"/>
      <c r="N46" s="432"/>
      <c r="O46" s="432"/>
      <c r="P46" s="432"/>
      <c r="Q46" s="432"/>
      <c r="R46" s="432"/>
      <c r="S46" s="432"/>
      <c r="T46" s="432"/>
      <c r="U46" s="432"/>
      <c r="V46" s="432"/>
      <c r="W46" s="433"/>
      <c r="X46" s="382">
        <v>0</v>
      </c>
      <c r="Y46" s="383"/>
      <c r="Z46" s="383"/>
      <c r="AA46" s="384"/>
      <c r="AB46" s="385" t="s">
        <v>22</v>
      </c>
      <c r="AC46" s="386"/>
      <c r="AD46" s="387"/>
      <c r="AE46" s="149"/>
      <c r="AF46" s="150"/>
      <c r="AG46" s="150"/>
      <c r="AH46" s="150"/>
      <c r="AI46" s="151"/>
      <c r="AJ46" s="362">
        <f>SUBTOTAL(9,AJ48:AO49)</f>
        <v>0</v>
      </c>
      <c r="AK46" s="363"/>
      <c r="AL46" s="363"/>
      <c r="AM46" s="363"/>
      <c r="AN46" s="363"/>
      <c r="AO46" s="364"/>
      <c r="AP46" s="179"/>
      <c r="AQ46" s="180"/>
      <c r="AR46" s="180"/>
      <c r="AS46" s="180"/>
      <c r="AT46" s="180"/>
      <c r="AU46" s="142"/>
      <c r="AV46" s="142"/>
      <c r="AW46" s="142"/>
      <c r="AX46" s="142"/>
      <c r="AY46" s="142"/>
      <c r="AZ46" s="142"/>
      <c r="BA46" s="142"/>
      <c r="BB46" s="142"/>
      <c r="BC46" s="175"/>
    </row>
    <row r="47" spans="1:57" ht="13.5" hidden="1">
      <c r="A47" s="5"/>
      <c r="B47" s="24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1"/>
      <c r="X47" s="373"/>
      <c r="Y47" s="374"/>
      <c r="Z47" s="374"/>
      <c r="AA47" s="375"/>
      <c r="AB47" s="388"/>
      <c r="AC47" s="389"/>
      <c r="AD47" s="390"/>
      <c r="AE47" s="152"/>
      <c r="AF47" s="153"/>
      <c r="AG47" s="153"/>
      <c r="AH47" s="153"/>
      <c r="AI47" s="154"/>
      <c r="AJ47" s="376"/>
      <c r="AK47" s="377"/>
      <c r="AL47" s="377"/>
      <c r="AM47" s="377"/>
      <c r="AN47" s="377"/>
      <c r="AO47" s="378"/>
      <c r="AP47" s="17"/>
      <c r="AQ47" s="183"/>
      <c r="AR47" s="183"/>
      <c r="AS47" s="183"/>
      <c r="AT47" s="183"/>
      <c r="AU47" s="159"/>
      <c r="AV47" s="159"/>
      <c r="AW47" s="159"/>
      <c r="AX47" s="159"/>
      <c r="AY47" s="159"/>
      <c r="AZ47" s="159"/>
      <c r="BA47" s="159"/>
      <c r="BB47" s="159"/>
      <c r="BC47" s="178"/>
    </row>
    <row r="48" spans="1:57" ht="13.5" hidden="1">
      <c r="A48" s="5"/>
      <c r="B48" s="172"/>
      <c r="C48" s="9"/>
      <c r="D48" s="9"/>
      <c r="E48" s="432" t="s">
        <v>101</v>
      </c>
      <c r="F48" s="432"/>
      <c r="G48" s="432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T48" s="432"/>
      <c r="U48" s="432"/>
      <c r="V48" s="432"/>
      <c r="W48" s="433"/>
      <c r="X48" s="382">
        <v>0</v>
      </c>
      <c r="Y48" s="383"/>
      <c r="Z48" s="383"/>
      <c r="AA48" s="384"/>
      <c r="AB48" s="385" t="s">
        <v>22</v>
      </c>
      <c r="AC48" s="386"/>
      <c r="AD48" s="387"/>
      <c r="AE48" s="149"/>
      <c r="AF48" s="150"/>
      <c r="AG48" s="150"/>
      <c r="AH48" s="150"/>
      <c r="AI48" s="151"/>
      <c r="AJ48" s="391">
        <v>0</v>
      </c>
      <c r="AK48" s="392"/>
      <c r="AL48" s="392"/>
      <c r="AM48" s="392"/>
      <c r="AN48" s="392"/>
      <c r="AO48" s="393"/>
      <c r="AP48" s="179"/>
      <c r="AQ48" s="180"/>
      <c r="AR48" s="180"/>
      <c r="AS48" s="180"/>
      <c r="AT48" s="180"/>
      <c r="AU48" s="142"/>
      <c r="AV48" s="142"/>
      <c r="AW48" s="142"/>
      <c r="AX48" s="142"/>
      <c r="AY48" s="142"/>
      <c r="AZ48" s="142"/>
      <c r="BA48" s="142"/>
      <c r="BB48" s="142"/>
      <c r="BC48" s="175"/>
    </row>
    <row r="49" spans="1:55" ht="13.5" hidden="1">
      <c r="A49" s="5"/>
      <c r="B49" s="24"/>
      <c r="C49" s="140"/>
      <c r="D49" s="140"/>
      <c r="E49" s="140"/>
      <c r="F49" s="394"/>
      <c r="G49" s="394"/>
      <c r="H49" s="394"/>
      <c r="I49" s="394"/>
      <c r="J49" s="394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5"/>
      <c r="X49" s="373"/>
      <c r="Y49" s="374"/>
      <c r="Z49" s="374"/>
      <c r="AA49" s="375"/>
      <c r="AB49" s="388"/>
      <c r="AC49" s="389"/>
      <c r="AD49" s="390"/>
      <c r="AE49" s="152"/>
      <c r="AF49" s="153"/>
      <c r="AG49" s="153"/>
      <c r="AH49" s="153"/>
      <c r="AI49" s="154"/>
      <c r="AJ49" s="376"/>
      <c r="AK49" s="377"/>
      <c r="AL49" s="377"/>
      <c r="AM49" s="377"/>
      <c r="AN49" s="377"/>
      <c r="AO49" s="378"/>
      <c r="AP49" s="17"/>
      <c r="AQ49" s="183"/>
      <c r="AR49" s="183"/>
      <c r="AS49" s="183"/>
      <c r="AT49" s="183"/>
      <c r="AU49" s="159"/>
      <c r="AV49" s="159"/>
      <c r="AW49" s="159"/>
      <c r="AX49" s="159"/>
      <c r="AY49" s="159"/>
      <c r="AZ49" s="159"/>
      <c r="BA49" s="159"/>
      <c r="BB49" s="159"/>
      <c r="BC49" s="178"/>
    </row>
    <row r="50" spans="1:55" hidden="1"/>
  </sheetData>
  <mergeCells count="136">
    <mergeCell ref="E48:W48"/>
    <mergeCell ref="X48:AA49"/>
    <mergeCell ref="AB48:AD49"/>
    <mergeCell ref="AJ48:AO49"/>
    <mergeCell ref="F49:W49"/>
    <mergeCell ref="E12:W12"/>
    <mergeCell ref="E14:W14"/>
    <mergeCell ref="E16:W16"/>
    <mergeCell ref="E44:W44"/>
    <mergeCell ref="X44:AA45"/>
    <mergeCell ref="AB44:AD45"/>
    <mergeCell ref="AJ44:AO45"/>
    <mergeCell ref="F45:W45"/>
    <mergeCell ref="D46:W46"/>
    <mergeCell ref="X46:AA47"/>
    <mergeCell ref="AB46:AD47"/>
    <mergeCell ref="AJ46:AO47"/>
    <mergeCell ref="E40:W40"/>
    <mergeCell ref="X40:AA41"/>
    <mergeCell ref="AB40:AD41"/>
    <mergeCell ref="AJ40:AO41"/>
    <mergeCell ref="D42:W42"/>
    <mergeCell ref="X42:AA43"/>
    <mergeCell ref="AB42:AD43"/>
    <mergeCell ref="AJ42:AO43"/>
    <mergeCell ref="D38:W38"/>
    <mergeCell ref="X38:AA39"/>
    <mergeCell ref="AB38:AD39"/>
    <mergeCell ref="AJ38:AO39"/>
    <mergeCell ref="AX33:BC33"/>
    <mergeCell ref="C34:W34"/>
    <mergeCell ref="X34:AA35"/>
    <mergeCell ref="AB34:AD35"/>
    <mergeCell ref="AJ34:AO35"/>
    <mergeCell ref="AX35:BC35"/>
    <mergeCell ref="C32:W32"/>
    <mergeCell ref="X32:AA33"/>
    <mergeCell ref="AB32:AD33"/>
    <mergeCell ref="AJ32:AO33"/>
    <mergeCell ref="H33:K33"/>
    <mergeCell ref="M33:N33"/>
    <mergeCell ref="P33:S33"/>
    <mergeCell ref="U33:W33"/>
    <mergeCell ref="AX29:BC29"/>
    <mergeCell ref="C30:W30"/>
    <mergeCell ref="X30:AA31"/>
    <mergeCell ref="AB30:AD31"/>
    <mergeCell ref="AE30:AI31"/>
    <mergeCell ref="AJ30:AO31"/>
    <mergeCell ref="AQ31:AT31"/>
    <mergeCell ref="C28:W28"/>
    <mergeCell ref="X28:AA29"/>
    <mergeCell ref="AB28:AD29"/>
    <mergeCell ref="AJ28:AO29"/>
    <mergeCell ref="H29:K29"/>
    <mergeCell ref="M29:N29"/>
    <mergeCell ref="P29:S29"/>
    <mergeCell ref="C26:W26"/>
    <mergeCell ref="X26:AA27"/>
    <mergeCell ref="AB26:AD27"/>
    <mergeCell ref="AE26:AI27"/>
    <mergeCell ref="AJ26:AO27"/>
    <mergeCell ref="AQ27:AT27"/>
    <mergeCell ref="C24:W24"/>
    <mergeCell ref="X24:AA25"/>
    <mergeCell ref="AB24:AD25"/>
    <mergeCell ref="AE24:AI25"/>
    <mergeCell ref="AJ24:AO25"/>
    <mergeCell ref="AQ25:AT25"/>
    <mergeCell ref="AQ21:AT21"/>
    <mergeCell ref="D22:W22"/>
    <mergeCell ref="X22:AA23"/>
    <mergeCell ref="AB22:AD23"/>
    <mergeCell ref="AE22:AI23"/>
    <mergeCell ref="AJ22:AO23"/>
    <mergeCell ref="D23:W23"/>
    <mergeCell ref="AQ23:AU23"/>
    <mergeCell ref="C20:W20"/>
    <mergeCell ref="X20:AA21"/>
    <mergeCell ref="AB20:AD21"/>
    <mergeCell ref="AE20:AI21"/>
    <mergeCell ref="AJ20:AO21"/>
    <mergeCell ref="D21:W21"/>
    <mergeCell ref="C18:W18"/>
    <mergeCell ref="X18:AA19"/>
    <mergeCell ref="AB18:AD19"/>
    <mergeCell ref="AE18:AI19"/>
    <mergeCell ref="AJ18:AO19"/>
    <mergeCell ref="AQ19:AT19"/>
    <mergeCell ref="AQ17:AT17"/>
    <mergeCell ref="X16:AA17"/>
    <mergeCell ref="AB16:AD17"/>
    <mergeCell ref="AE16:AI17"/>
    <mergeCell ref="AJ16:AO17"/>
    <mergeCell ref="H17:W17"/>
    <mergeCell ref="X14:AA15"/>
    <mergeCell ref="AB14:AD15"/>
    <mergeCell ref="AE14:AI15"/>
    <mergeCell ref="AJ14:AO15"/>
    <mergeCell ref="H15:W15"/>
    <mergeCell ref="AQ15:AT15"/>
    <mergeCell ref="X12:AA13"/>
    <mergeCell ref="AB12:AD13"/>
    <mergeCell ref="AE12:AI13"/>
    <mergeCell ref="AJ12:AO13"/>
    <mergeCell ref="H13:N13"/>
    <mergeCell ref="AQ13:AT13"/>
    <mergeCell ref="E10:W10"/>
    <mergeCell ref="X10:AA11"/>
    <mergeCell ref="AB10:AD11"/>
    <mergeCell ref="AE10:AI11"/>
    <mergeCell ref="AJ10:AO11"/>
    <mergeCell ref="AQ11:AT11"/>
    <mergeCell ref="B2:BC2"/>
    <mergeCell ref="B3:W3"/>
    <mergeCell ref="X3:AA3"/>
    <mergeCell ref="AB3:AD3"/>
    <mergeCell ref="AE3:AI3"/>
    <mergeCell ref="AJ3:AO3"/>
    <mergeCell ref="AP3:BC3"/>
    <mergeCell ref="E8:W8"/>
    <mergeCell ref="X8:AA9"/>
    <mergeCell ref="AB8:AD9"/>
    <mergeCell ref="AE8:AI9"/>
    <mergeCell ref="AJ8:AO9"/>
    <mergeCell ref="C4:W4"/>
    <mergeCell ref="X4:AA5"/>
    <mergeCell ref="AB4:AD5"/>
    <mergeCell ref="AE4:AI5"/>
    <mergeCell ref="AJ4:AO5"/>
    <mergeCell ref="D6:W6"/>
    <mergeCell ref="X6:AA7"/>
    <mergeCell ref="AB6:AD7"/>
    <mergeCell ref="AE6:AI7"/>
    <mergeCell ref="AJ6:AO7"/>
    <mergeCell ref="AQ9:AT9"/>
  </mergeCells>
  <phoneticPr fontId="4"/>
  <printOptions horizontalCentered="1" verticalCentered="1"/>
  <pageMargins left="0.39370078740157483" right="0.39370078740157483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I106"/>
  <sheetViews>
    <sheetView showGridLines="0" showZeros="0" view="pageBreakPreview" zoomScaleNormal="100" zoomScaleSheetLayoutView="100" workbookViewId="0">
      <pane xSplit="1" ySplit="3" topLeftCell="B61" activePane="bottomRight" state="frozen"/>
      <selection activeCell="G1" sqref="C1:G1"/>
      <selection pane="topRight" activeCell="G1" sqref="C1:G1"/>
      <selection pane="bottomLeft" activeCell="G1" sqref="C1:G1"/>
      <selection pane="bottomRight" activeCell="C84" sqref="C84:AO85"/>
    </sheetView>
  </sheetViews>
  <sheetFormatPr defaultRowHeight="12"/>
  <cols>
    <col min="1" max="55" width="2.625" style="1" customWidth="1"/>
    <col min="56" max="56" width="9.5" style="1" customWidth="1"/>
    <col min="57" max="57" width="9.625" style="1" customWidth="1"/>
    <col min="58" max="58" width="11.75" style="1" bestFit="1" customWidth="1"/>
    <col min="59" max="256" width="9" style="1"/>
    <col min="257" max="311" width="2.625" style="1" customWidth="1"/>
    <col min="312" max="312" width="9.5" style="1" customWidth="1"/>
    <col min="313" max="313" width="9.625" style="1" customWidth="1"/>
    <col min="314" max="314" width="11.75" style="1" bestFit="1" customWidth="1"/>
    <col min="315" max="512" width="9" style="1"/>
    <col min="513" max="567" width="2.625" style="1" customWidth="1"/>
    <col min="568" max="568" width="9.5" style="1" customWidth="1"/>
    <col min="569" max="569" width="9.625" style="1" customWidth="1"/>
    <col min="570" max="570" width="11.75" style="1" bestFit="1" customWidth="1"/>
    <col min="571" max="768" width="9" style="1"/>
    <col min="769" max="823" width="2.625" style="1" customWidth="1"/>
    <col min="824" max="824" width="9.5" style="1" customWidth="1"/>
    <col min="825" max="825" width="9.625" style="1" customWidth="1"/>
    <col min="826" max="826" width="11.75" style="1" bestFit="1" customWidth="1"/>
    <col min="827" max="1024" width="9" style="1"/>
    <col min="1025" max="1079" width="2.625" style="1" customWidth="1"/>
    <col min="1080" max="1080" width="9.5" style="1" customWidth="1"/>
    <col min="1081" max="1081" width="9.625" style="1" customWidth="1"/>
    <col min="1082" max="1082" width="11.75" style="1" bestFit="1" customWidth="1"/>
    <col min="1083" max="1280" width="9" style="1"/>
    <col min="1281" max="1335" width="2.625" style="1" customWidth="1"/>
    <col min="1336" max="1336" width="9.5" style="1" customWidth="1"/>
    <col min="1337" max="1337" width="9.625" style="1" customWidth="1"/>
    <col min="1338" max="1338" width="11.75" style="1" bestFit="1" customWidth="1"/>
    <col min="1339" max="1536" width="9" style="1"/>
    <col min="1537" max="1591" width="2.625" style="1" customWidth="1"/>
    <col min="1592" max="1592" width="9.5" style="1" customWidth="1"/>
    <col min="1593" max="1593" width="9.625" style="1" customWidth="1"/>
    <col min="1594" max="1594" width="11.75" style="1" bestFit="1" customWidth="1"/>
    <col min="1595" max="1792" width="9" style="1"/>
    <col min="1793" max="1847" width="2.625" style="1" customWidth="1"/>
    <col min="1848" max="1848" width="9.5" style="1" customWidth="1"/>
    <col min="1849" max="1849" width="9.625" style="1" customWidth="1"/>
    <col min="1850" max="1850" width="11.75" style="1" bestFit="1" customWidth="1"/>
    <col min="1851" max="2048" width="9" style="1"/>
    <col min="2049" max="2103" width="2.625" style="1" customWidth="1"/>
    <col min="2104" max="2104" width="9.5" style="1" customWidth="1"/>
    <col min="2105" max="2105" width="9.625" style="1" customWidth="1"/>
    <col min="2106" max="2106" width="11.75" style="1" bestFit="1" customWidth="1"/>
    <col min="2107" max="2304" width="9" style="1"/>
    <col min="2305" max="2359" width="2.625" style="1" customWidth="1"/>
    <col min="2360" max="2360" width="9.5" style="1" customWidth="1"/>
    <col min="2361" max="2361" width="9.625" style="1" customWidth="1"/>
    <col min="2362" max="2362" width="11.75" style="1" bestFit="1" customWidth="1"/>
    <col min="2363" max="2560" width="9" style="1"/>
    <col min="2561" max="2615" width="2.625" style="1" customWidth="1"/>
    <col min="2616" max="2616" width="9.5" style="1" customWidth="1"/>
    <col min="2617" max="2617" width="9.625" style="1" customWidth="1"/>
    <col min="2618" max="2618" width="11.75" style="1" bestFit="1" customWidth="1"/>
    <col min="2619" max="2816" width="9" style="1"/>
    <col min="2817" max="2871" width="2.625" style="1" customWidth="1"/>
    <col min="2872" max="2872" width="9.5" style="1" customWidth="1"/>
    <col min="2873" max="2873" width="9.625" style="1" customWidth="1"/>
    <col min="2874" max="2874" width="11.75" style="1" bestFit="1" customWidth="1"/>
    <col min="2875" max="3072" width="9" style="1"/>
    <col min="3073" max="3127" width="2.625" style="1" customWidth="1"/>
    <col min="3128" max="3128" width="9.5" style="1" customWidth="1"/>
    <col min="3129" max="3129" width="9.625" style="1" customWidth="1"/>
    <col min="3130" max="3130" width="11.75" style="1" bestFit="1" customWidth="1"/>
    <col min="3131" max="3328" width="9" style="1"/>
    <col min="3329" max="3383" width="2.625" style="1" customWidth="1"/>
    <col min="3384" max="3384" width="9.5" style="1" customWidth="1"/>
    <col min="3385" max="3385" width="9.625" style="1" customWidth="1"/>
    <col min="3386" max="3386" width="11.75" style="1" bestFit="1" customWidth="1"/>
    <col min="3387" max="3584" width="9" style="1"/>
    <col min="3585" max="3639" width="2.625" style="1" customWidth="1"/>
    <col min="3640" max="3640" width="9.5" style="1" customWidth="1"/>
    <col min="3641" max="3641" width="9.625" style="1" customWidth="1"/>
    <col min="3642" max="3642" width="11.75" style="1" bestFit="1" customWidth="1"/>
    <col min="3643" max="3840" width="9" style="1"/>
    <col min="3841" max="3895" width="2.625" style="1" customWidth="1"/>
    <col min="3896" max="3896" width="9.5" style="1" customWidth="1"/>
    <col min="3897" max="3897" width="9.625" style="1" customWidth="1"/>
    <col min="3898" max="3898" width="11.75" style="1" bestFit="1" customWidth="1"/>
    <col min="3899" max="4096" width="9" style="1"/>
    <col min="4097" max="4151" width="2.625" style="1" customWidth="1"/>
    <col min="4152" max="4152" width="9.5" style="1" customWidth="1"/>
    <col min="4153" max="4153" width="9.625" style="1" customWidth="1"/>
    <col min="4154" max="4154" width="11.75" style="1" bestFit="1" customWidth="1"/>
    <col min="4155" max="4352" width="9" style="1"/>
    <col min="4353" max="4407" width="2.625" style="1" customWidth="1"/>
    <col min="4408" max="4408" width="9.5" style="1" customWidth="1"/>
    <col min="4409" max="4409" width="9.625" style="1" customWidth="1"/>
    <col min="4410" max="4410" width="11.75" style="1" bestFit="1" customWidth="1"/>
    <col min="4411" max="4608" width="9" style="1"/>
    <col min="4609" max="4663" width="2.625" style="1" customWidth="1"/>
    <col min="4664" max="4664" width="9.5" style="1" customWidth="1"/>
    <col min="4665" max="4665" width="9.625" style="1" customWidth="1"/>
    <col min="4666" max="4666" width="11.75" style="1" bestFit="1" customWidth="1"/>
    <col min="4667" max="4864" width="9" style="1"/>
    <col min="4865" max="4919" width="2.625" style="1" customWidth="1"/>
    <col min="4920" max="4920" width="9.5" style="1" customWidth="1"/>
    <col min="4921" max="4921" width="9.625" style="1" customWidth="1"/>
    <col min="4922" max="4922" width="11.75" style="1" bestFit="1" customWidth="1"/>
    <col min="4923" max="5120" width="9" style="1"/>
    <col min="5121" max="5175" width="2.625" style="1" customWidth="1"/>
    <col min="5176" max="5176" width="9.5" style="1" customWidth="1"/>
    <col min="5177" max="5177" width="9.625" style="1" customWidth="1"/>
    <col min="5178" max="5178" width="11.75" style="1" bestFit="1" customWidth="1"/>
    <col min="5179" max="5376" width="9" style="1"/>
    <col min="5377" max="5431" width="2.625" style="1" customWidth="1"/>
    <col min="5432" max="5432" width="9.5" style="1" customWidth="1"/>
    <col min="5433" max="5433" width="9.625" style="1" customWidth="1"/>
    <col min="5434" max="5434" width="11.75" style="1" bestFit="1" customWidth="1"/>
    <col min="5435" max="5632" width="9" style="1"/>
    <col min="5633" max="5687" width="2.625" style="1" customWidth="1"/>
    <col min="5688" max="5688" width="9.5" style="1" customWidth="1"/>
    <col min="5689" max="5689" width="9.625" style="1" customWidth="1"/>
    <col min="5690" max="5690" width="11.75" style="1" bestFit="1" customWidth="1"/>
    <col min="5691" max="5888" width="9" style="1"/>
    <col min="5889" max="5943" width="2.625" style="1" customWidth="1"/>
    <col min="5944" max="5944" width="9.5" style="1" customWidth="1"/>
    <col min="5945" max="5945" width="9.625" style="1" customWidth="1"/>
    <col min="5946" max="5946" width="11.75" style="1" bestFit="1" customWidth="1"/>
    <col min="5947" max="6144" width="9" style="1"/>
    <col min="6145" max="6199" width="2.625" style="1" customWidth="1"/>
    <col min="6200" max="6200" width="9.5" style="1" customWidth="1"/>
    <col min="6201" max="6201" width="9.625" style="1" customWidth="1"/>
    <col min="6202" max="6202" width="11.75" style="1" bestFit="1" customWidth="1"/>
    <col min="6203" max="6400" width="9" style="1"/>
    <col min="6401" max="6455" width="2.625" style="1" customWidth="1"/>
    <col min="6456" max="6456" width="9.5" style="1" customWidth="1"/>
    <col min="6457" max="6457" width="9.625" style="1" customWidth="1"/>
    <col min="6458" max="6458" width="11.75" style="1" bestFit="1" customWidth="1"/>
    <col min="6459" max="6656" width="9" style="1"/>
    <col min="6657" max="6711" width="2.625" style="1" customWidth="1"/>
    <col min="6712" max="6712" width="9.5" style="1" customWidth="1"/>
    <col min="6713" max="6713" width="9.625" style="1" customWidth="1"/>
    <col min="6714" max="6714" width="11.75" style="1" bestFit="1" customWidth="1"/>
    <col min="6715" max="6912" width="9" style="1"/>
    <col min="6913" max="6967" width="2.625" style="1" customWidth="1"/>
    <col min="6968" max="6968" width="9.5" style="1" customWidth="1"/>
    <col min="6969" max="6969" width="9.625" style="1" customWidth="1"/>
    <col min="6970" max="6970" width="11.75" style="1" bestFit="1" customWidth="1"/>
    <col min="6971" max="7168" width="9" style="1"/>
    <col min="7169" max="7223" width="2.625" style="1" customWidth="1"/>
    <col min="7224" max="7224" width="9.5" style="1" customWidth="1"/>
    <col min="7225" max="7225" width="9.625" style="1" customWidth="1"/>
    <col min="7226" max="7226" width="11.75" style="1" bestFit="1" customWidth="1"/>
    <col min="7227" max="7424" width="9" style="1"/>
    <col min="7425" max="7479" width="2.625" style="1" customWidth="1"/>
    <col min="7480" max="7480" width="9.5" style="1" customWidth="1"/>
    <col min="7481" max="7481" width="9.625" style="1" customWidth="1"/>
    <col min="7482" max="7482" width="11.75" style="1" bestFit="1" customWidth="1"/>
    <col min="7483" max="7680" width="9" style="1"/>
    <col min="7681" max="7735" width="2.625" style="1" customWidth="1"/>
    <col min="7736" max="7736" width="9.5" style="1" customWidth="1"/>
    <col min="7737" max="7737" width="9.625" style="1" customWidth="1"/>
    <col min="7738" max="7738" width="11.75" style="1" bestFit="1" customWidth="1"/>
    <col min="7739" max="7936" width="9" style="1"/>
    <col min="7937" max="7991" width="2.625" style="1" customWidth="1"/>
    <col min="7992" max="7992" width="9.5" style="1" customWidth="1"/>
    <col min="7993" max="7993" width="9.625" style="1" customWidth="1"/>
    <col min="7994" max="7994" width="11.75" style="1" bestFit="1" customWidth="1"/>
    <col min="7995" max="8192" width="9" style="1"/>
    <col min="8193" max="8247" width="2.625" style="1" customWidth="1"/>
    <col min="8248" max="8248" width="9.5" style="1" customWidth="1"/>
    <col min="8249" max="8249" width="9.625" style="1" customWidth="1"/>
    <col min="8250" max="8250" width="11.75" style="1" bestFit="1" customWidth="1"/>
    <col min="8251" max="8448" width="9" style="1"/>
    <col min="8449" max="8503" width="2.625" style="1" customWidth="1"/>
    <col min="8504" max="8504" width="9.5" style="1" customWidth="1"/>
    <col min="8505" max="8505" width="9.625" style="1" customWidth="1"/>
    <col min="8506" max="8506" width="11.75" style="1" bestFit="1" customWidth="1"/>
    <col min="8507" max="8704" width="9" style="1"/>
    <col min="8705" max="8759" width="2.625" style="1" customWidth="1"/>
    <col min="8760" max="8760" width="9.5" style="1" customWidth="1"/>
    <col min="8761" max="8761" width="9.625" style="1" customWidth="1"/>
    <col min="8762" max="8762" width="11.75" style="1" bestFit="1" customWidth="1"/>
    <col min="8763" max="8960" width="9" style="1"/>
    <col min="8961" max="9015" width="2.625" style="1" customWidth="1"/>
    <col min="9016" max="9016" width="9.5" style="1" customWidth="1"/>
    <col min="9017" max="9017" width="9.625" style="1" customWidth="1"/>
    <col min="9018" max="9018" width="11.75" style="1" bestFit="1" customWidth="1"/>
    <col min="9019" max="9216" width="9" style="1"/>
    <col min="9217" max="9271" width="2.625" style="1" customWidth="1"/>
    <col min="9272" max="9272" width="9.5" style="1" customWidth="1"/>
    <col min="9273" max="9273" width="9.625" style="1" customWidth="1"/>
    <col min="9274" max="9274" width="11.75" style="1" bestFit="1" customWidth="1"/>
    <col min="9275" max="9472" width="9" style="1"/>
    <col min="9473" max="9527" width="2.625" style="1" customWidth="1"/>
    <col min="9528" max="9528" width="9.5" style="1" customWidth="1"/>
    <col min="9529" max="9529" width="9.625" style="1" customWidth="1"/>
    <col min="9530" max="9530" width="11.75" style="1" bestFit="1" customWidth="1"/>
    <col min="9531" max="9728" width="9" style="1"/>
    <col min="9729" max="9783" width="2.625" style="1" customWidth="1"/>
    <col min="9784" max="9784" width="9.5" style="1" customWidth="1"/>
    <col min="9785" max="9785" width="9.625" style="1" customWidth="1"/>
    <col min="9786" max="9786" width="11.75" style="1" bestFit="1" customWidth="1"/>
    <col min="9787" max="9984" width="9" style="1"/>
    <col min="9985" max="10039" width="2.625" style="1" customWidth="1"/>
    <col min="10040" max="10040" width="9.5" style="1" customWidth="1"/>
    <col min="10041" max="10041" width="9.625" style="1" customWidth="1"/>
    <col min="10042" max="10042" width="11.75" style="1" bestFit="1" customWidth="1"/>
    <col min="10043" max="10240" width="9" style="1"/>
    <col min="10241" max="10295" width="2.625" style="1" customWidth="1"/>
    <col min="10296" max="10296" width="9.5" style="1" customWidth="1"/>
    <col min="10297" max="10297" width="9.625" style="1" customWidth="1"/>
    <col min="10298" max="10298" width="11.75" style="1" bestFit="1" customWidth="1"/>
    <col min="10299" max="10496" width="9" style="1"/>
    <col min="10497" max="10551" width="2.625" style="1" customWidth="1"/>
    <col min="10552" max="10552" width="9.5" style="1" customWidth="1"/>
    <col min="10553" max="10553" width="9.625" style="1" customWidth="1"/>
    <col min="10554" max="10554" width="11.75" style="1" bestFit="1" customWidth="1"/>
    <col min="10555" max="10752" width="9" style="1"/>
    <col min="10753" max="10807" width="2.625" style="1" customWidth="1"/>
    <col min="10808" max="10808" width="9.5" style="1" customWidth="1"/>
    <col min="10809" max="10809" width="9.625" style="1" customWidth="1"/>
    <col min="10810" max="10810" width="11.75" style="1" bestFit="1" customWidth="1"/>
    <col min="10811" max="11008" width="9" style="1"/>
    <col min="11009" max="11063" width="2.625" style="1" customWidth="1"/>
    <col min="11064" max="11064" width="9.5" style="1" customWidth="1"/>
    <col min="11065" max="11065" width="9.625" style="1" customWidth="1"/>
    <col min="11066" max="11066" width="11.75" style="1" bestFit="1" customWidth="1"/>
    <col min="11067" max="11264" width="9" style="1"/>
    <col min="11265" max="11319" width="2.625" style="1" customWidth="1"/>
    <col min="11320" max="11320" width="9.5" style="1" customWidth="1"/>
    <col min="11321" max="11321" width="9.625" style="1" customWidth="1"/>
    <col min="11322" max="11322" width="11.75" style="1" bestFit="1" customWidth="1"/>
    <col min="11323" max="11520" width="9" style="1"/>
    <col min="11521" max="11575" width="2.625" style="1" customWidth="1"/>
    <col min="11576" max="11576" width="9.5" style="1" customWidth="1"/>
    <col min="11577" max="11577" width="9.625" style="1" customWidth="1"/>
    <col min="11578" max="11578" width="11.75" style="1" bestFit="1" customWidth="1"/>
    <col min="11579" max="11776" width="9" style="1"/>
    <col min="11777" max="11831" width="2.625" style="1" customWidth="1"/>
    <col min="11832" max="11832" width="9.5" style="1" customWidth="1"/>
    <col min="11833" max="11833" width="9.625" style="1" customWidth="1"/>
    <col min="11834" max="11834" width="11.75" style="1" bestFit="1" customWidth="1"/>
    <col min="11835" max="12032" width="9" style="1"/>
    <col min="12033" max="12087" width="2.625" style="1" customWidth="1"/>
    <col min="12088" max="12088" width="9.5" style="1" customWidth="1"/>
    <col min="12089" max="12089" width="9.625" style="1" customWidth="1"/>
    <col min="12090" max="12090" width="11.75" style="1" bestFit="1" customWidth="1"/>
    <col min="12091" max="12288" width="9" style="1"/>
    <col min="12289" max="12343" width="2.625" style="1" customWidth="1"/>
    <col min="12344" max="12344" width="9.5" style="1" customWidth="1"/>
    <col min="12345" max="12345" width="9.625" style="1" customWidth="1"/>
    <col min="12346" max="12346" width="11.75" style="1" bestFit="1" customWidth="1"/>
    <col min="12347" max="12544" width="9" style="1"/>
    <col min="12545" max="12599" width="2.625" style="1" customWidth="1"/>
    <col min="12600" max="12600" width="9.5" style="1" customWidth="1"/>
    <col min="12601" max="12601" width="9.625" style="1" customWidth="1"/>
    <col min="12602" max="12602" width="11.75" style="1" bestFit="1" customWidth="1"/>
    <col min="12603" max="12800" width="9" style="1"/>
    <col min="12801" max="12855" width="2.625" style="1" customWidth="1"/>
    <col min="12856" max="12856" width="9.5" style="1" customWidth="1"/>
    <col min="12857" max="12857" width="9.625" style="1" customWidth="1"/>
    <col min="12858" max="12858" width="11.75" style="1" bestFit="1" customWidth="1"/>
    <col min="12859" max="13056" width="9" style="1"/>
    <col min="13057" max="13111" width="2.625" style="1" customWidth="1"/>
    <col min="13112" max="13112" width="9.5" style="1" customWidth="1"/>
    <col min="13113" max="13113" width="9.625" style="1" customWidth="1"/>
    <col min="13114" max="13114" width="11.75" style="1" bestFit="1" customWidth="1"/>
    <col min="13115" max="13312" width="9" style="1"/>
    <col min="13313" max="13367" width="2.625" style="1" customWidth="1"/>
    <col min="13368" max="13368" width="9.5" style="1" customWidth="1"/>
    <col min="13369" max="13369" width="9.625" style="1" customWidth="1"/>
    <col min="13370" max="13370" width="11.75" style="1" bestFit="1" customWidth="1"/>
    <col min="13371" max="13568" width="9" style="1"/>
    <col min="13569" max="13623" width="2.625" style="1" customWidth="1"/>
    <col min="13624" max="13624" width="9.5" style="1" customWidth="1"/>
    <col min="13625" max="13625" width="9.625" style="1" customWidth="1"/>
    <col min="13626" max="13626" width="11.75" style="1" bestFit="1" customWidth="1"/>
    <col min="13627" max="13824" width="9" style="1"/>
    <col min="13825" max="13879" width="2.625" style="1" customWidth="1"/>
    <col min="13880" max="13880" width="9.5" style="1" customWidth="1"/>
    <col min="13881" max="13881" width="9.625" style="1" customWidth="1"/>
    <col min="13882" max="13882" width="11.75" style="1" bestFit="1" customWidth="1"/>
    <col min="13883" max="14080" width="9" style="1"/>
    <col min="14081" max="14135" width="2.625" style="1" customWidth="1"/>
    <col min="14136" max="14136" width="9.5" style="1" customWidth="1"/>
    <col min="14137" max="14137" width="9.625" style="1" customWidth="1"/>
    <col min="14138" max="14138" width="11.75" style="1" bestFit="1" customWidth="1"/>
    <col min="14139" max="14336" width="9" style="1"/>
    <col min="14337" max="14391" width="2.625" style="1" customWidth="1"/>
    <col min="14392" max="14392" width="9.5" style="1" customWidth="1"/>
    <col min="14393" max="14393" width="9.625" style="1" customWidth="1"/>
    <col min="14394" max="14394" width="11.75" style="1" bestFit="1" customWidth="1"/>
    <col min="14395" max="14592" width="9" style="1"/>
    <col min="14593" max="14647" width="2.625" style="1" customWidth="1"/>
    <col min="14648" max="14648" width="9.5" style="1" customWidth="1"/>
    <col min="14649" max="14649" width="9.625" style="1" customWidth="1"/>
    <col min="14650" max="14650" width="11.75" style="1" bestFit="1" customWidth="1"/>
    <col min="14651" max="14848" width="9" style="1"/>
    <col min="14849" max="14903" width="2.625" style="1" customWidth="1"/>
    <col min="14904" max="14904" width="9.5" style="1" customWidth="1"/>
    <col min="14905" max="14905" width="9.625" style="1" customWidth="1"/>
    <col min="14906" max="14906" width="11.75" style="1" bestFit="1" customWidth="1"/>
    <col min="14907" max="15104" width="9" style="1"/>
    <col min="15105" max="15159" width="2.625" style="1" customWidth="1"/>
    <col min="15160" max="15160" width="9.5" style="1" customWidth="1"/>
    <col min="15161" max="15161" width="9.625" style="1" customWidth="1"/>
    <col min="15162" max="15162" width="11.75" style="1" bestFit="1" customWidth="1"/>
    <col min="15163" max="15360" width="9" style="1"/>
    <col min="15361" max="15415" width="2.625" style="1" customWidth="1"/>
    <col min="15416" max="15416" width="9.5" style="1" customWidth="1"/>
    <col min="15417" max="15417" width="9.625" style="1" customWidth="1"/>
    <col min="15418" max="15418" width="11.75" style="1" bestFit="1" customWidth="1"/>
    <col min="15419" max="15616" width="9" style="1"/>
    <col min="15617" max="15671" width="2.625" style="1" customWidth="1"/>
    <col min="15672" max="15672" width="9.5" style="1" customWidth="1"/>
    <col min="15673" max="15673" width="9.625" style="1" customWidth="1"/>
    <col min="15674" max="15674" width="11.75" style="1" bestFit="1" customWidth="1"/>
    <col min="15675" max="15872" width="9" style="1"/>
    <col min="15873" max="15927" width="2.625" style="1" customWidth="1"/>
    <col min="15928" max="15928" width="9.5" style="1" customWidth="1"/>
    <col min="15929" max="15929" width="9.625" style="1" customWidth="1"/>
    <col min="15930" max="15930" width="11.75" style="1" bestFit="1" customWidth="1"/>
    <col min="15931" max="16128" width="9" style="1"/>
    <col min="16129" max="16183" width="2.625" style="1" customWidth="1"/>
    <col min="16184" max="16184" width="9.5" style="1" customWidth="1"/>
    <col min="16185" max="16185" width="9.625" style="1" customWidth="1"/>
    <col min="16186" max="16186" width="11.75" style="1" bestFit="1" customWidth="1"/>
    <col min="16187" max="16384" width="9" style="1"/>
  </cols>
  <sheetData>
    <row r="1" spans="1:55">
      <c r="B1" s="2"/>
      <c r="C1" s="2" t="s">
        <v>14</v>
      </c>
      <c r="D1" s="1">
        <v>1</v>
      </c>
      <c r="E1" s="1">
        <v>2</v>
      </c>
      <c r="F1" s="1">
        <v>3</v>
      </c>
      <c r="G1" s="1">
        <v>4</v>
      </c>
    </row>
    <row r="2" spans="1:55" ht="30.75">
      <c r="A2" s="3"/>
      <c r="B2" s="430" t="s">
        <v>83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  <c r="AP2" s="430"/>
      <c r="AQ2" s="430"/>
      <c r="AR2" s="430"/>
      <c r="AS2" s="430"/>
      <c r="AT2" s="430"/>
      <c r="AU2" s="430"/>
      <c r="AV2" s="430"/>
      <c r="AW2" s="430"/>
      <c r="AX2" s="430"/>
      <c r="AY2" s="430"/>
      <c r="AZ2" s="430"/>
      <c r="BA2" s="430"/>
      <c r="BB2" s="430"/>
      <c r="BC2" s="430"/>
    </row>
    <row r="3" spans="1:55" ht="21">
      <c r="A3" s="4" t="s">
        <v>16</v>
      </c>
      <c r="B3" s="422" t="s">
        <v>84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4"/>
      <c r="X3" s="426" t="s">
        <v>18</v>
      </c>
      <c r="Y3" s="423"/>
      <c r="Z3" s="423"/>
      <c r="AA3" s="424"/>
      <c r="AB3" s="426" t="s">
        <v>0</v>
      </c>
      <c r="AC3" s="423"/>
      <c r="AD3" s="424"/>
      <c r="AE3" s="426" t="s">
        <v>19</v>
      </c>
      <c r="AF3" s="423"/>
      <c r="AG3" s="423"/>
      <c r="AH3" s="423"/>
      <c r="AI3" s="424"/>
      <c r="AJ3" s="426" t="s">
        <v>20</v>
      </c>
      <c r="AK3" s="423"/>
      <c r="AL3" s="423"/>
      <c r="AM3" s="423"/>
      <c r="AN3" s="423"/>
      <c r="AO3" s="424"/>
      <c r="AP3" s="426" t="s">
        <v>21</v>
      </c>
      <c r="AQ3" s="423"/>
      <c r="AR3" s="423"/>
      <c r="AS3" s="423"/>
      <c r="AT3" s="423"/>
      <c r="AU3" s="423"/>
      <c r="AV3" s="423"/>
      <c r="AW3" s="423"/>
      <c r="AX3" s="423"/>
      <c r="AY3" s="423"/>
      <c r="AZ3" s="423"/>
      <c r="BA3" s="423"/>
      <c r="BB3" s="423"/>
      <c r="BC3" s="431"/>
    </row>
    <row r="4" spans="1:55" ht="15" customHeight="1">
      <c r="A4" s="5"/>
      <c r="B4" s="172"/>
      <c r="C4" s="432" t="s">
        <v>85</v>
      </c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3"/>
      <c r="X4" s="382"/>
      <c r="Y4" s="383"/>
      <c r="Z4" s="383"/>
      <c r="AA4" s="384"/>
      <c r="AB4" s="385"/>
      <c r="AC4" s="386"/>
      <c r="AD4" s="387"/>
      <c r="AE4" s="391"/>
      <c r="AF4" s="392"/>
      <c r="AG4" s="392"/>
      <c r="AH4" s="392"/>
      <c r="AI4" s="393"/>
      <c r="AJ4" s="391"/>
      <c r="AK4" s="392"/>
      <c r="AL4" s="392"/>
      <c r="AM4" s="392"/>
      <c r="AN4" s="392"/>
      <c r="AO4" s="393"/>
      <c r="AP4" s="173"/>
      <c r="AQ4" s="174"/>
      <c r="AR4" s="174"/>
      <c r="AS4" s="174"/>
      <c r="AT4" s="174"/>
      <c r="AU4" s="142"/>
      <c r="AV4" s="142"/>
      <c r="AW4" s="142"/>
      <c r="AX4" s="142"/>
      <c r="AY4" s="142"/>
      <c r="AZ4" s="142"/>
      <c r="BA4" s="142"/>
      <c r="BB4" s="142"/>
      <c r="BC4" s="175"/>
    </row>
    <row r="5" spans="1:55" ht="15" customHeight="1">
      <c r="A5" s="5"/>
      <c r="B5" s="24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1"/>
      <c r="X5" s="373"/>
      <c r="Y5" s="374"/>
      <c r="Z5" s="374"/>
      <c r="AA5" s="375"/>
      <c r="AB5" s="388"/>
      <c r="AC5" s="389"/>
      <c r="AD5" s="390"/>
      <c r="AE5" s="376"/>
      <c r="AF5" s="377"/>
      <c r="AG5" s="377"/>
      <c r="AH5" s="377"/>
      <c r="AI5" s="378"/>
      <c r="AJ5" s="376"/>
      <c r="AK5" s="377"/>
      <c r="AL5" s="377"/>
      <c r="AM5" s="377"/>
      <c r="AN5" s="377"/>
      <c r="AO5" s="378"/>
      <c r="AP5" s="176"/>
      <c r="AQ5" s="177"/>
      <c r="AR5" s="177"/>
      <c r="AS5" s="177"/>
      <c r="AT5" s="177"/>
      <c r="AU5" s="159"/>
      <c r="AV5" s="159"/>
      <c r="AW5" s="159"/>
      <c r="AX5" s="159"/>
      <c r="AY5" s="159"/>
      <c r="AZ5" s="159"/>
      <c r="BA5" s="159"/>
      <c r="BB5" s="159"/>
      <c r="BC5" s="178"/>
    </row>
    <row r="6" spans="1:55" ht="15" customHeight="1">
      <c r="A6" s="5"/>
      <c r="B6" s="172"/>
      <c r="C6" s="9"/>
      <c r="D6" s="432" t="s">
        <v>111</v>
      </c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3"/>
      <c r="X6" s="434">
        <v>1</v>
      </c>
      <c r="Y6" s="435"/>
      <c r="Z6" s="435"/>
      <c r="AA6" s="436"/>
      <c r="AB6" s="385" t="s">
        <v>22</v>
      </c>
      <c r="AC6" s="386"/>
      <c r="AD6" s="387"/>
      <c r="AE6" s="391"/>
      <c r="AF6" s="392"/>
      <c r="AG6" s="392"/>
      <c r="AH6" s="392"/>
      <c r="AI6" s="393"/>
      <c r="AJ6" s="391"/>
      <c r="AK6" s="392"/>
      <c r="AL6" s="392"/>
      <c r="AM6" s="392"/>
      <c r="AN6" s="392"/>
      <c r="AO6" s="393"/>
      <c r="AP6" s="179"/>
      <c r="AQ6" s="180"/>
      <c r="AR6" s="180"/>
      <c r="AS6" s="180"/>
      <c r="AT6" s="180"/>
      <c r="AU6" s="142"/>
      <c r="AV6" s="142"/>
      <c r="AW6" s="142"/>
      <c r="AX6" s="142"/>
      <c r="AY6" s="142"/>
      <c r="AZ6" s="142"/>
      <c r="BA6" s="142"/>
      <c r="BB6" s="142"/>
      <c r="BC6" s="175"/>
    </row>
    <row r="7" spans="1:55" ht="15" customHeight="1">
      <c r="A7" s="5"/>
      <c r="B7" s="2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1"/>
      <c r="X7" s="437"/>
      <c r="Y7" s="438"/>
      <c r="Z7" s="438"/>
      <c r="AA7" s="439"/>
      <c r="AB7" s="388"/>
      <c r="AC7" s="389"/>
      <c r="AD7" s="390"/>
      <c r="AE7" s="376"/>
      <c r="AF7" s="377"/>
      <c r="AG7" s="377"/>
      <c r="AH7" s="377"/>
      <c r="AI7" s="378"/>
      <c r="AJ7" s="376"/>
      <c r="AK7" s="377"/>
      <c r="AL7" s="377"/>
      <c r="AM7" s="377"/>
      <c r="AN7" s="377"/>
      <c r="AO7" s="378"/>
      <c r="AP7" s="176"/>
      <c r="AQ7" s="177"/>
      <c r="AR7" s="177"/>
      <c r="AS7" s="177"/>
      <c r="AT7" s="177"/>
      <c r="AU7" s="159"/>
      <c r="AV7" s="159"/>
      <c r="AW7" s="159"/>
      <c r="AX7" s="159"/>
      <c r="AY7" s="159"/>
      <c r="AZ7" s="159"/>
      <c r="BA7" s="159"/>
      <c r="BB7" s="159"/>
      <c r="BC7" s="178"/>
    </row>
    <row r="8" spans="1:55" ht="15" customHeight="1">
      <c r="A8" s="5"/>
      <c r="B8" s="172"/>
      <c r="C8" s="9"/>
      <c r="D8" s="9"/>
      <c r="E8" s="432" t="s">
        <v>120</v>
      </c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3"/>
      <c r="X8" s="434">
        <v>1</v>
      </c>
      <c r="Y8" s="435"/>
      <c r="Z8" s="435"/>
      <c r="AA8" s="436"/>
      <c r="AB8" s="385" t="s">
        <v>59</v>
      </c>
      <c r="AC8" s="386"/>
      <c r="AD8" s="387"/>
      <c r="AE8" s="391"/>
      <c r="AF8" s="392"/>
      <c r="AG8" s="392"/>
      <c r="AH8" s="392"/>
      <c r="AI8" s="393"/>
      <c r="AJ8" s="391"/>
      <c r="AK8" s="392"/>
      <c r="AL8" s="392"/>
      <c r="AM8" s="392"/>
      <c r="AN8" s="392"/>
      <c r="AO8" s="393"/>
      <c r="AP8" s="179"/>
      <c r="AQ8" s="181"/>
      <c r="AR8" s="181"/>
      <c r="AS8" s="181"/>
      <c r="AT8" s="181"/>
      <c r="AU8" s="142"/>
      <c r="AV8" s="142"/>
      <c r="AW8" s="142"/>
      <c r="AX8" s="142"/>
      <c r="AY8" s="142"/>
      <c r="AZ8" s="142"/>
      <c r="BA8" s="142"/>
      <c r="BB8" s="142"/>
      <c r="BC8" s="175"/>
    </row>
    <row r="9" spans="1:55" ht="15" customHeight="1">
      <c r="A9" s="5"/>
      <c r="B9" s="24"/>
      <c r="C9" s="140"/>
      <c r="D9" s="140"/>
      <c r="E9" s="182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  <c r="X9" s="437"/>
      <c r="Y9" s="438"/>
      <c r="Z9" s="438"/>
      <c r="AA9" s="439"/>
      <c r="AB9" s="388"/>
      <c r="AC9" s="389"/>
      <c r="AD9" s="390"/>
      <c r="AE9" s="376"/>
      <c r="AF9" s="377"/>
      <c r="AG9" s="377"/>
      <c r="AH9" s="377"/>
      <c r="AI9" s="378"/>
      <c r="AJ9" s="376"/>
      <c r="AK9" s="377"/>
      <c r="AL9" s="377"/>
      <c r="AM9" s="377"/>
      <c r="AN9" s="377"/>
      <c r="AO9" s="378"/>
      <c r="AP9" s="176"/>
      <c r="AQ9" s="177"/>
      <c r="AR9" s="177"/>
      <c r="AS9" s="177"/>
      <c r="AT9" s="177"/>
      <c r="AU9" s="159"/>
      <c r="AV9" s="159"/>
      <c r="AW9" s="159"/>
      <c r="AX9" s="159"/>
      <c r="AY9" s="159"/>
      <c r="AZ9" s="159"/>
      <c r="BA9" s="159"/>
      <c r="BB9" s="159"/>
      <c r="BC9" s="178"/>
    </row>
    <row r="10" spans="1:55" ht="15" customHeight="1">
      <c r="A10" s="5"/>
      <c r="B10" s="172"/>
      <c r="C10" s="9"/>
      <c r="D10" s="9"/>
      <c r="E10" s="9"/>
      <c r="F10" s="432" t="s">
        <v>121</v>
      </c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3"/>
      <c r="X10" s="434">
        <v>1</v>
      </c>
      <c r="Y10" s="435"/>
      <c r="Z10" s="435"/>
      <c r="AA10" s="436"/>
      <c r="AB10" s="385" t="str">
        <f>AB8</f>
        <v>式</v>
      </c>
      <c r="AC10" s="386"/>
      <c r="AD10" s="387"/>
      <c r="AE10" s="391"/>
      <c r="AF10" s="392"/>
      <c r="AG10" s="392"/>
      <c r="AH10" s="392"/>
      <c r="AI10" s="393"/>
      <c r="AJ10" s="391"/>
      <c r="AK10" s="392"/>
      <c r="AL10" s="392"/>
      <c r="AM10" s="392"/>
      <c r="AN10" s="392"/>
      <c r="AO10" s="393"/>
      <c r="AP10" s="173"/>
      <c r="AQ10" s="174"/>
      <c r="AR10" s="174"/>
      <c r="AS10" s="174"/>
      <c r="AT10" s="174"/>
      <c r="AU10" s="142"/>
      <c r="AV10" s="142"/>
      <c r="AW10" s="142"/>
      <c r="AX10" s="142"/>
      <c r="AY10" s="142"/>
      <c r="AZ10" s="142"/>
      <c r="BA10" s="142"/>
      <c r="BB10" s="142"/>
      <c r="BC10" s="175"/>
    </row>
    <row r="11" spans="1:55" ht="15" customHeight="1">
      <c r="A11" s="5"/>
      <c r="B11" s="24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1"/>
      <c r="X11" s="437"/>
      <c r="Y11" s="438"/>
      <c r="Z11" s="438"/>
      <c r="AA11" s="439"/>
      <c r="AB11" s="388"/>
      <c r="AC11" s="389"/>
      <c r="AD11" s="390"/>
      <c r="AE11" s="376"/>
      <c r="AF11" s="377"/>
      <c r="AG11" s="377"/>
      <c r="AH11" s="377"/>
      <c r="AI11" s="378"/>
      <c r="AJ11" s="376"/>
      <c r="AK11" s="377"/>
      <c r="AL11" s="377"/>
      <c r="AM11" s="377"/>
      <c r="AN11" s="377"/>
      <c r="AO11" s="378"/>
      <c r="AP11" s="17"/>
      <c r="AQ11" s="183"/>
      <c r="AR11" s="183"/>
      <c r="AS11" s="183"/>
      <c r="AT11" s="183"/>
      <c r="AU11" s="159"/>
      <c r="AV11" s="159"/>
      <c r="AW11" s="159"/>
      <c r="AX11" s="159"/>
      <c r="AY11" s="159"/>
      <c r="AZ11" s="159"/>
      <c r="BA11" s="159"/>
      <c r="BB11" s="159"/>
      <c r="BC11" s="178"/>
    </row>
    <row r="12" spans="1:55" ht="15" customHeight="1">
      <c r="A12" s="5"/>
      <c r="B12" s="172"/>
      <c r="C12" s="9"/>
      <c r="D12" s="9"/>
      <c r="E12" s="9"/>
      <c r="F12" s="9"/>
      <c r="G12" s="432" t="s">
        <v>122</v>
      </c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3"/>
      <c r="X12" s="434">
        <v>1</v>
      </c>
      <c r="Y12" s="435"/>
      <c r="Z12" s="435"/>
      <c r="AA12" s="436"/>
      <c r="AB12" s="385" t="s">
        <v>59</v>
      </c>
      <c r="AC12" s="386"/>
      <c r="AD12" s="387"/>
      <c r="AE12" s="391">
        <f>'明細（設計）'!N19</f>
        <v>0</v>
      </c>
      <c r="AF12" s="392"/>
      <c r="AG12" s="392"/>
      <c r="AH12" s="392"/>
      <c r="AI12" s="393"/>
      <c r="AJ12" s="391">
        <f>TRUNC(X12*AE12)</f>
        <v>0</v>
      </c>
      <c r="AK12" s="392"/>
      <c r="AL12" s="392"/>
      <c r="AM12" s="392"/>
      <c r="AN12" s="392"/>
      <c r="AO12" s="393"/>
      <c r="AP12" s="179"/>
      <c r="AQ12" s="180"/>
      <c r="AR12" s="180"/>
      <c r="AS12" s="180"/>
      <c r="AT12" s="180"/>
      <c r="AU12" s="142"/>
      <c r="AV12" s="142"/>
      <c r="AW12" s="142"/>
      <c r="AX12" s="142"/>
      <c r="AY12" s="142"/>
      <c r="AZ12" s="142"/>
      <c r="BA12" s="142"/>
      <c r="BB12" s="142"/>
      <c r="BC12" s="175"/>
    </row>
    <row r="13" spans="1:55" ht="15" customHeight="1">
      <c r="A13" s="5"/>
      <c r="B13" s="24"/>
      <c r="C13" s="140"/>
      <c r="D13" s="140"/>
      <c r="E13" s="140"/>
      <c r="F13" s="140"/>
      <c r="G13" s="140"/>
      <c r="H13" s="394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5"/>
      <c r="X13" s="437"/>
      <c r="Y13" s="438"/>
      <c r="Z13" s="438"/>
      <c r="AA13" s="439"/>
      <c r="AB13" s="388"/>
      <c r="AC13" s="389"/>
      <c r="AD13" s="390"/>
      <c r="AE13" s="376"/>
      <c r="AF13" s="377"/>
      <c r="AG13" s="377"/>
      <c r="AH13" s="377"/>
      <c r="AI13" s="378"/>
      <c r="AJ13" s="376"/>
      <c r="AK13" s="377"/>
      <c r="AL13" s="377"/>
      <c r="AM13" s="377"/>
      <c r="AN13" s="377"/>
      <c r="AO13" s="378"/>
      <c r="AP13" s="176"/>
      <c r="AQ13" s="440">
        <v>12</v>
      </c>
      <c r="AR13" s="440"/>
      <c r="AS13" s="440"/>
      <c r="AT13" s="440"/>
      <c r="AU13" s="159"/>
      <c r="AV13" s="159"/>
      <c r="AW13" s="159"/>
      <c r="AX13" s="159"/>
      <c r="AY13" s="159"/>
      <c r="AZ13" s="159"/>
      <c r="BA13" s="159"/>
      <c r="BB13" s="159"/>
      <c r="BC13" s="178"/>
    </row>
    <row r="14" spans="1:55" ht="15" customHeight="1">
      <c r="A14" s="5"/>
      <c r="B14" s="172"/>
      <c r="C14" s="9"/>
      <c r="D14" s="9"/>
      <c r="E14" s="9"/>
      <c r="F14" s="9"/>
      <c r="G14" s="432" t="s">
        <v>123</v>
      </c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3"/>
      <c r="X14" s="434">
        <v>1</v>
      </c>
      <c r="Y14" s="435"/>
      <c r="Z14" s="435"/>
      <c r="AA14" s="436"/>
      <c r="AB14" s="385" t="s">
        <v>59</v>
      </c>
      <c r="AC14" s="386"/>
      <c r="AD14" s="387"/>
      <c r="AE14" s="391">
        <f>'明細（設計）'!N44</f>
        <v>0</v>
      </c>
      <c r="AF14" s="392"/>
      <c r="AG14" s="392"/>
      <c r="AH14" s="392"/>
      <c r="AI14" s="393"/>
      <c r="AJ14" s="391">
        <f t="shared" ref="AJ14" si="0">TRUNC(X14*AE14)</f>
        <v>0</v>
      </c>
      <c r="AK14" s="392"/>
      <c r="AL14" s="392"/>
      <c r="AM14" s="392"/>
      <c r="AN14" s="392"/>
      <c r="AO14" s="393"/>
      <c r="AP14" s="179"/>
      <c r="AQ14" s="180"/>
      <c r="AR14" s="180"/>
      <c r="AS14" s="180"/>
      <c r="AT14" s="180"/>
      <c r="AU14" s="142"/>
      <c r="AV14" s="142"/>
      <c r="AW14" s="142"/>
      <c r="AX14" s="142"/>
      <c r="AY14" s="142"/>
      <c r="AZ14" s="142"/>
      <c r="BA14" s="142"/>
      <c r="BB14" s="142"/>
      <c r="BC14" s="175"/>
    </row>
    <row r="15" spans="1:55" ht="15" customHeight="1">
      <c r="A15" s="5"/>
      <c r="B15" s="24"/>
      <c r="C15" s="140"/>
      <c r="D15" s="140"/>
      <c r="E15" s="140"/>
      <c r="F15" s="140"/>
      <c r="G15" s="140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437"/>
      <c r="Y15" s="438"/>
      <c r="Z15" s="438"/>
      <c r="AA15" s="439"/>
      <c r="AB15" s="388"/>
      <c r="AC15" s="389"/>
      <c r="AD15" s="390"/>
      <c r="AE15" s="376"/>
      <c r="AF15" s="377"/>
      <c r="AG15" s="377"/>
      <c r="AH15" s="377"/>
      <c r="AI15" s="378"/>
      <c r="AJ15" s="376"/>
      <c r="AK15" s="377"/>
      <c r="AL15" s="377"/>
      <c r="AM15" s="377"/>
      <c r="AN15" s="377"/>
      <c r="AO15" s="378"/>
      <c r="AP15" s="176"/>
      <c r="AQ15" s="440">
        <v>13</v>
      </c>
      <c r="AR15" s="440"/>
      <c r="AS15" s="440"/>
      <c r="AT15" s="440"/>
      <c r="AU15" s="159"/>
      <c r="AV15" s="159"/>
      <c r="AW15" s="159"/>
      <c r="AX15" s="159"/>
      <c r="AY15" s="159"/>
      <c r="AZ15" s="159"/>
      <c r="BA15" s="159"/>
      <c r="BB15" s="159"/>
      <c r="BC15" s="178"/>
    </row>
    <row r="16" spans="1:55" ht="15" customHeight="1">
      <c r="A16" s="5"/>
      <c r="B16" s="172"/>
      <c r="C16" s="9"/>
      <c r="D16" s="9"/>
      <c r="E16" s="9"/>
      <c r="F16" s="9"/>
      <c r="G16" s="380" t="s">
        <v>124</v>
      </c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434">
        <v>1</v>
      </c>
      <c r="Y16" s="435"/>
      <c r="Z16" s="435"/>
      <c r="AA16" s="436"/>
      <c r="AB16" s="385" t="s">
        <v>59</v>
      </c>
      <c r="AC16" s="386"/>
      <c r="AD16" s="387"/>
      <c r="AE16" s="391">
        <f>'明細（設計）'!N69</f>
        <v>0</v>
      </c>
      <c r="AF16" s="392"/>
      <c r="AG16" s="392"/>
      <c r="AH16" s="392"/>
      <c r="AI16" s="393"/>
      <c r="AJ16" s="391">
        <f t="shared" ref="AJ16" si="1">TRUNC(X16*AE16)</f>
        <v>0</v>
      </c>
      <c r="AK16" s="392"/>
      <c r="AL16" s="392"/>
      <c r="AM16" s="392"/>
      <c r="AN16" s="392"/>
      <c r="AO16" s="393"/>
      <c r="AP16" s="179"/>
      <c r="AQ16" s="180"/>
      <c r="AR16" s="180"/>
      <c r="AS16" s="180"/>
      <c r="AT16" s="180"/>
      <c r="AU16" s="142"/>
      <c r="AV16" s="142"/>
      <c r="AW16" s="142"/>
      <c r="AX16" s="142"/>
      <c r="AY16" s="142"/>
      <c r="AZ16" s="142"/>
      <c r="BA16" s="142"/>
      <c r="BB16" s="142"/>
      <c r="BC16" s="175"/>
    </row>
    <row r="17" spans="1:55" ht="15" customHeight="1">
      <c r="A17" s="5"/>
      <c r="B17" s="24"/>
      <c r="C17" s="140"/>
      <c r="D17" s="140"/>
      <c r="E17" s="140"/>
      <c r="F17" s="140"/>
      <c r="G17" s="140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437"/>
      <c r="Y17" s="438"/>
      <c r="Z17" s="438"/>
      <c r="AA17" s="439"/>
      <c r="AB17" s="388"/>
      <c r="AC17" s="389"/>
      <c r="AD17" s="390"/>
      <c r="AE17" s="376"/>
      <c r="AF17" s="377"/>
      <c r="AG17" s="377"/>
      <c r="AH17" s="377"/>
      <c r="AI17" s="378"/>
      <c r="AJ17" s="376"/>
      <c r="AK17" s="377"/>
      <c r="AL17" s="377"/>
      <c r="AM17" s="377"/>
      <c r="AN17" s="377"/>
      <c r="AO17" s="378"/>
      <c r="AP17" s="176"/>
      <c r="AQ17" s="440">
        <v>14</v>
      </c>
      <c r="AR17" s="440"/>
      <c r="AS17" s="440"/>
      <c r="AT17" s="440"/>
      <c r="AU17" s="159"/>
      <c r="AV17" s="159"/>
      <c r="AW17" s="159"/>
      <c r="AX17" s="159"/>
      <c r="AY17" s="159"/>
      <c r="AZ17" s="159"/>
      <c r="BA17" s="159"/>
      <c r="BB17" s="159"/>
      <c r="BC17" s="178"/>
    </row>
    <row r="18" spans="1:55" ht="15" customHeight="1">
      <c r="A18" s="5"/>
      <c r="B18" s="172"/>
      <c r="C18" s="9"/>
      <c r="D18" s="9"/>
      <c r="E18" s="9"/>
      <c r="F18" s="432" t="s">
        <v>125</v>
      </c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3"/>
      <c r="X18" s="434">
        <v>1</v>
      </c>
      <c r="Y18" s="435"/>
      <c r="Z18" s="435"/>
      <c r="AA18" s="436"/>
      <c r="AB18" s="385" t="str">
        <f>AB16</f>
        <v>式</v>
      </c>
      <c r="AC18" s="386"/>
      <c r="AD18" s="387"/>
      <c r="AE18" s="391"/>
      <c r="AF18" s="392"/>
      <c r="AG18" s="392"/>
      <c r="AH18" s="392"/>
      <c r="AI18" s="393"/>
      <c r="AJ18" s="391"/>
      <c r="AK18" s="392"/>
      <c r="AL18" s="392"/>
      <c r="AM18" s="392"/>
      <c r="AN18" s="392"/>
      <c r="AO18" s="393"/>
      <c r="AP18" s="179"/>
      <c r="AQ18" s="181"/>
      <c r="AR18" s="181"/>
      <c r="AS18" s="181"/>
      <c r="AT18" s="181"/>
      <c r="AU18" s="142"/>
      <c r="AV18" s="142"/>
      <c r="AW18" s="142"/>
      <c r="AX18" s="142"/>
      <c r="AY18" s="142"/>
      <c r="AZ18" s="142"/>
      <c r="BA18" s="142"/>
      <c r="BB18" s="142"/>
      <c r="BC18" s="175"/>
    </row>
    <row r="19" spans="1:55" ht="15" customHeight="1">
      <c r="A19" s="5"/>
      <c r="B19" s="24"/>
      <c r="C19" s="140"/>
      <c r="D19" s="140"/>
      <c r="E19" s="140"/>
      <c r="F19" s="140"/>
      <c r="G19" s="140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437"/>
      <c r="Y19" s="438"/>
      <c r="Z19" s="438"/>
      <c r="AA19" s="439"/>
      <c r="AB19" s="388"/>
      <c r="AC19" s="389"/>
      <c r="AD19" s="390"/>
      <c r="AE19" s="376"/>
      <c r="AF19" s="377"/>
      <c r="AG19" s="377"/>
      <c r="AH19" s="377"/>
      <c r="AI19" s="378"/>
      <c r="AJ19" s="376"/>
      <c r="AK19" s="377"/>
      <c r="AL19" s="377"/>
      <c r="AM19" s="377"/>
      <c r="AN19" s="377"/>
      <c r="AO19" s="378"/>
      <c r="AP19" s="17"/>
      <c r="AQ19" s="440"/>
      <c r="AR19" s="440"/>
      <c r="AS19" s="440"/>
      <c r="AT19" s="440"/>
      <c r="AU19" s="159"/>
      <c r="AV19" s="159"/>
      <c r="AW19" s="159"/>
      <c r="AX19" s="159"/>
      <c r="AY19" s="159"/>
      <c r="AZ19" s="159"/>
      <c r="BA19" s="159"/>
      <c r="BB19" s="159"/>
      <c r="BC19" s="178"/>
    </row>
    <row r="20" spans="1:55" ht="15" customHeight="1">
      <c r="A20" s="5"/>
      <c r="B20" s="184"/>
      <c r="C20" s="15"/>
      <c r="D20" s="15"/>
      <c r="E20" s="15"/>
      <c r="F20" s="15"/>
      <c r="G20" s="450" t="s">
        <v>126</v>
      </c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34">
        <v>1</v>
      </c>
      <c r="Y20" s="435"/>
      <c r="Z20" s="435"/>
      <c r="AA20" s="436"/>
      <c r="AB20" s="385" t="s">
        <v>59</v>
      </c>
      <c r="AC20" s="386"/>
      <c r="AD20" s="387"/>
      <c r="AE20" s="362">
        <f>'明細（設計）'!N94</f>
        <v>0</v>
      </c>
      <c r="AF20" s="363"/>
      <c r="AG20" s="363"/>
      <c r="AH20" s="363"/>
      <c r="AI20" s="364"/>
      <c r="AJ20" s="391">
        <f t="shared" ref="AJ20" si="2">TRUNC(X20*AE20)</f>
        <v>0</v>
      </c>
      <c r="AK20" s="392"/>
      <c r="AL20" s="392"/>
      <c r="AM20" s="392"/>
      <c r="AN20" s="392"/>
      <c r="AO20" s="393"/>
      <c r="AP20" s="20"/>
      <c r="AQ20" s="185"/>
      <c r="AR20" s="185"/>
      <c r="AS20" s="185"/>
      <c r="AT20" s="185"/>
      <c r="AU20" s="160"/>
      <c r="AV20" s="160"/>
      <c r="AW20" s="160"/>
      <c r="AX20" s="160"/>
      <c r="AY20" s="160"/>
      <c r="AZ20" s="160"/>
      <c r="BA20" s="160"/>
      <c r="BB20" s="160"/>
      <c r="BC20" s="186"/>
    </row>
    <row r="21" spans="1:55" ht="15" customHeight="1">
      <c r="A21" s="5"/>
      <c r="B21" s="24"/>
      <c r="C21" s="140"/>
      <c r="D21" s="140"/>
      <c r="E21" s="140"/>
      <c r="F21" s="140"/>
      <c r="G21" s="140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437"/>
      <c r="Y21" s="438"/>
      <c r="Z21" s="438"/>
      <c r="AA21" s="439"/>
      <c r="AB21" s="388"/>
      <c r="AC21" s="389"/>
      <c r="AD21" s="390"/>
      <c r="AE21" s="376"/>
      <c r="AF21" s="377"/>
      <c r="AG21" s="377"/>
      <c r="AH21" s="377"/>
      <c r="AI21" s="378"/>
      <c r="AJ21" s="376"/>
      <c r="AK21" s="377"/>
      <c r="AL21" s="377"/>
      <c r="AM21" s="377"/>
      <c r="AN21" s="377"/>
      <c r="AO21" s="378"/>
      <c r="AP21" s="17"/>
      <c r="AQ21" s="440">
        <v>15</v>
      </c>
      <c r="AR21" s="440"/>
      <c r="AS21" s="440"/>
      <c r="AT21" s="440"/>
      <c r="AU21" s="159"/>
      <c r="AV21" s="159"/>
      <c r="AW21" s="159"/>
      <c r="AX21" s="159"/>
      <c r="AY21" s="159"/>
      <c r="AZ21" s="159"/>
      <c r="BA21" s="159"/>
      <c r="BB21" s="159"/>
      <c r="BC21" s="178"/>
    </row>
    <row r="22" spans="1:55" ht="15" customHeight="1">
      <c r="A22" s="5"/>
      <c r="B22" s="184"/>
      <c r="C22" s="15"/>
      <c r="D22" s="15"/>
      <c r="E22" s="15"/>
      <c r="F22" s="432" t="s">
        <v>145</v>
      </c>
      <c r="G22" s="432"/>
      <c r="H22" s="432"/>
      <c r="I22" s="432"/>
      <c r="J22" s="432"/>
      <c r="K22" s="432"/>
      <c r="L22" s="432"/>
      <c r="M22" s="432"/>
      <c r="N22" s="432"/>
      <c r="O22" s="432"/>
      <c r="P22" s="432"/>
      <c r="Q22" s="432"/>
      <c r="R22" s="432"/>
      <c r="S22" s="432"/>
      <c r="T22" s="432"/>
      <c r="U22" s="432"/>
      <c r="V22" s="432"/>
      <c r="W22" s="433"/>
      <c r="X22" s="434">
        <v>1</v>
      </c>
      <c r="Y22" s="435"/>
      <c r="Z22" s="435"/>
      <c r="AA22" s="436"/>
      <c r="AB22" s="385" t="s">
        <v>59</v>
      </c>
      <c r="AC22" s="386"/>
      <c r="AD22" s="387"/>
      <c r="AE22" s="362"/>
      <c r="AF22" s="363"/>
      <c r="AG22" s="363"/>
      <c r="AH22" s="363"/>
      <c r="AI22" s="364"/>
      <c r="AJ22" s="362"/>
      <c r="AK22" s="363"/>
      <c r="AL22" s="363"/>
      <c r="AM22" s="363"/>
      <c r="AN22" s="363"/>
      <c r="AO22" s="364"/>
      <c r="AP22" s="20"/>
      <c r="AQ22" s="185"/>
      <c r="AR22" s="185"/>
      <c r="AS22" s="185"/>
      <c r="AT22" s="185"/>
      <c r="AU22" s="160"/>
      <c r="AV22" s="160"/>
      <c r="AW22" s="160"/>
      <c r="AX22" s="160"/>
      <c r="AY22" s="160"/>
      <c r="AZ22" s="160"/>
      <c r="BA22" s="160"/>
      <c r="BB22" s="160"/>
      <c r="BC22" s="186"/>
    </row>
    <row r="23" spans="1:55" ht="15" customHeight="1">
      <c r="A23" s="5"/>
      <c r="B23" s="24"/>
      <c r="C23" s="140"/>
      <c r="D23" s="140"/>
      <c r="E23" s="140"/>
      <c r="F23" s="140"/>
      <c r="G23" s="140"/>
      <c r="H23" s="394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437"/>
      <c r="Y23" s="438"/>
      <c r="Z23" s="438"/>
      <c r="AA23" s="439"/>
      <c r="AB23" s="388"/>
      <c r="AC23" s="389"/>
      <c r="AD23" s="390"/>
      <c r="AE23" s="376"/>
      <c r="AF23" s="377"/>
      <c r="AG23" s="377"/>
      <c r="AH23" s="377"/>
      <c r="AI23" s="378"/>
      <c r="AJ23" s="376"/>
      <c r="AK23" s="377"/>
      <c r="AL23" s="377"/>
      <c r="AM23" s="377"/>
      <c r="AN23" s="377"/>
      <c r="AO23" s="378"/>
      <c r="AP23" s="17"/>
      <c r="AQ23" s="440"/>
      <c r="AR23" s="440"/>
      <c r="AS23" s="440"/>
      <c r="AT23" s="440"/>
      <c r="AU23" s="159"/>
      <c r="AV23" s="159"/>
      <c r="AW23" s="159"/>
      <c r="AX23" s="159"/>
      <c r="AY23" s="159"/>
      <c r="AZ23" s="159"/>
      <c r="BA23" s="159"/>
      <c r="BB23" s="159"/>
      <c r="BC23" s="178"/>
    </row>
    <row r="24" spans="1:55" ht="15" customHeight="1">
      <c r="A24" s="5"/>
      <c r="B24" s="172"/>
      <c r="C24" s="9"/>
      <c r="D24" s="9"/>
      <c r="E24" s="9"/>
      <c r="F24" s="9"/>
      <c r="G24" s="450" t="s">
        <v>127</v>
      </c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34">
        <v>1</v>
      </c>
      <c r="Y24" s="435"/>
      <c r="Z24" s="435"/>
      <c r="AA24" s="436"/>
      <c r="AB24" s="385" t="s">
        <v>59</v>
      </c>
      <c r="AC24" s="386"/>
      <c r="AD24" s="387"/>
      <c r="AE24" s="391">
        <f>'明細（設計）'!N119</f>
        <v>0</v>
      </c>
      <c r="AF24" s="392"/>
      <c r="AG24" s="392"/>
      <c r="AH24" s="392"/>
      <c r="AI24" s="393"/>
      <c r="AJ24" s="391">
        <f t="shared" ref="AJ24" si="3">TRUNC(X24*AE24)</f>
        <v>0</v>
      </c>
      <c r="AK24" s="392"/>
      <c r="AL24" s="392"/>
      <c r="AM24" s="392"/>
      <c r="AN24" s="392"/>
      <c r="AO24" s="393"/>
      <c r="AP24" s="179"/>
      <c r="AQ24" s="181"/>
      <c r="AR24" s="181"/>
      <c r="AS24" s="181"/>
      <c r="AT24" s="181"/>
      <c r="AU24" s="142"/>
      <c r="AV24" s="142"/>
      <c r="AW24" s="142"/>
      <c r="AX24" s="142"/>
      <c r="AY24" s="142"/>
      <c r="AZ24" s="142"/>
      <c r="BA24" s="142"/>
      <c r="BB24" s="142"/>
      <c r="BC24" s="175"/>
    </row>
    <row r="25" spans="1:55" ht="15" customHeight="1">
      <c r="A25" s="5"/>
      <c r="B25" s="24"/>
      <c r="C25" s="140"/>
      <c r="D25" s="140"/>
      <c r="E25" s="140"/>
      <c r="F25" s="140"/>
      <c r="G25" s="140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437"/>
      <c r="Y25" s="438"/>
      <c r="Z25" s="438"/>
      <c r="AA25" s="439"/>
      <c r="AB25" s="388"/>
      <c r="AC25" s="389"/>
      <c r="AD25" s="390"/>
      <c r="AE25" s="376"/>
      <c r="AF25" s="377"/>
      <c r="AG25" s="377"/>
      <c r="AH25" s="377"/>
      <c r="AI25" s="378"/>
      <c r="AJ25" s="376"/>
      <c r="AK25" s="377"/>
      <c r="AL25" s="377"/>
      <c r="AM25" s="377"/>
      <c r="AN25" s="377"/>
      <c r="AO25" s="378"/>
      <c r="AP25" s="17"/>
      <c r="AQ25" s="440">
        <v>16</v>
      </c>
      <c r="AR25" s="440"/>
      <c r="AS25" s="440"/>
      <c r="AT25" s="440"/>
      <c r="AU25" s="159"/>
      <c r="AV25" s="159"/>
      <c r="AW25" s="159"/>
      <c r="AX25" s="159"/>
      <c r="AY25" s="159"/>
      <c r="AZ25" s="159"/>
      <c r="BA25" s="159"/>
      <c r="BB25" s="159"/>
      <c r="BC25" s="178"/>
    </row>
    <row r="26" spans="1:55" ht="15" customHeight="1">
      <c r="A26" s="5"/>
      <c r="B26" s="172"/>
      <c r="C26" s="9"/>
      <c r="D26" s="9"/>
      <c r="E26" s="9"/>
      <c r="F26" s="432" t="s">
        <v>128</v>
      </c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33"/>
      <c r="X26" s="434">
        <v>1</v>
      </c>
      <c r="Y26" s="435"/>
      <c r="Z26" s="435"/>
      <c r="AA26" s="436"/>
      <c r="AB26" s="385" t="s">
        <v>59</v>
      </c>
      <c r="AC26" s="386"/>
      <c r="AD26" s="387"/>
      <c r="AE26" s="391"/>
      <c r="AF26" s="392"/>
      <c r="AG26" s="392"/>
      <c r="AH26" s="392"/>
      <c r="AI26" s="393"/>
      <c r="AJ26" s="391"/>
      <c r="AK26" s="392"/>
      <c r="AL26" s="392"/>
      <c r="AM26" s="392"/>
      <c r="AN26" s="392"/>
      <c r="AO26" s="393"/>
      <c r="AP26" s="179"/>
      <c r="AQ26" s="180"/>
      <c r="AR26" s="180"/>
      <c r="AS26" s="180"/>
      <c r="AT26" s="180"/>
      <c r="AU26" s="142"/>
      <c r="AV26" s="142"/>
      <c r="AW26" s="142"/>
      <c r="AX26" s="142"/>
      <c r="AY26" s="142"/>
      <c r="AZ26" s="142"/>
      <c r="BA26" s="142"/>
      <c r="BB26" s="142"/>
      <c r="BC26" s="175"/>
    </row>
    <row r="27" spans="1:55" ht="15" customHeight="1">
      <c r="A27" s="5"/>
      <c r="B27" s="24"/>
      <c r="C27" s="140"/>
      <c r="D27" s="140"/>
      <c r="E27" s="140"/>
      <c r="F27" s="140"/>
      <c r="G27" s="140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437"/>
      <c r="Y27" s="438"/>
      <c r="Z27" s="438"/>
      <c r="AA27" s="439"/>
      <c r="AB27" s="388"/>
      <c r="AC27" s="389"/>
      <c r="AD27" s="390"/>
      <c r="AE27" s="376"/>
      <c r="AF27" s="377"/>
      <c r="AG27" s="377"/>
      <c r="AH27" s="377"/>
      <c r="AI27" s="378"/>
      <c r="AJ27" s="376"/>
      <c r="AK27" s="377"/>
      <c r="AL27" s="377"/>
      <c r="AM27" s="377"/>
      <c r="AN27" s="377"/>
      <c r="AO27" s="378"/>
      <c r="AP27" s="176"/>
      <c r="AQ27" s="440"/>
      <c r="AR27" s="440"/>
      <c r="AS27" s="440"/>
      <c r="AT27" s="440"/>
      <c r="AU27" s="159"/>
      <c r="AV27" s="159"/>
      <c r="AW27" s="159"/>
      <c r="AX27" s="159"/>
      <c r="AY27" s="159"/>
      <c r="AZ27" s="159"/>
      <c r="BA27" s="159"/>
      <c r="BB27" s="159"/>
      <c r="BC27" s="178"/>
    </row>
    <row r="28" spans="1:55" ht="15" customHeight="1">
      <c r="A28" s="5"/>
      <c r="B28" s="172"/>
      <c r="C28" s="9"/>
      <c r="D28" s="9"/>
      <c r="E28" s="9"/>
      <c r="F28" s="9"/>
      <c r="G28" s="432" t="s">
        <v>185</v>
      </c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4">
        <v>1</v>
      </c>
      <c r="Y28" s="435"/>
      <c r="Z28" s="435"/>
      <c r="AA28" s="436"/>
      <c r="AB28" s="385" t="s">
        <v>59</v>
      </c>
      <c r="AC28" s="386"/>
      <c r="AD28" s="387"/>
      <c r="AE28" s="391">
        <f>'明細（設計）'!N144</f>
        <v>0</v>
      </c>
      <c r="AF28" s="392"/>
      <c r="AG28" s="392"/>
      <c r="AH28" s="392"/>
      <c r="AI28" s="393"/>
      <c r="AJ28" s="391">
        <f t="shared" ref="AJ28" si="4">TRUNC(X28*AE28)</f>
        <v>0</v>
      </c>
      <c r="AK28" s="392"/>
      <c r="AL28" s="392"/>
      <c r="AM28" s="392"/>
      <c r="AN28" s="392"/>
      <c r="AO28" s="393"/>
      <c r="AP28" s="179"/>
      <c r="AQ28" s="180"/>
      <c r="AR28" s="180"/>
      <c r="AS28" s="180"/>
      <c r="AT28" s="180"/>
      <c r="AU28" s="142"/>
      <c r="AV28" s="142"/>
      <c r="AW28" s="142"/>
      <c r="AX28" s="142"/>
      <c r="AY28" s="142"/>
      <c r="AZ28" s="142"/>
      <c r="BA28" s="142"/>
      <c r="BB28" s="142"/>
      <c r="BC28" s="175"/>
    </row>
    <row r="29" spans="1:55" ht="15" customHeight="1">
      <c r="A29" s="5"/>
      <c r="B29" s="24"/>
      <c r="C29" s="140"/>
      <c r="D29" s="140"/>
      <c r="E29" s="140"/>
      <c r="F29" s="140"/>
      <c r="G29" s="140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437"/>
      <c r="Y29" s="438"/>
      <c r="Z29" s="438"/>
      <c r="AA29" s="439"/>
      <c r="AB29" s="388"/>
      <c r="AC29" s="389"/>
      <c r="AD29" s="390"/>
      <c r="AE29" s="376"/>
      <c r="AF29" s="377"/>
      <c r="AG29" s="377"/>
      <c r="AH29" s="377"/>
      <c r="AI29" s="378"/>
      <c r="AJ29" s="376"/>
      <c r="AK29" s="377"/>
      <c r="AL29" s="377"/>
      <c r="AM29" s="377"/>
      <c r="AN29" s="377"/>
      <c r="AO29" s="378"/>
      <c r="AP29" s="176"/>
      <c r="AQ29" s="440">
        <v>17</v>
      </c>
      <c r="AR29" s="440"/>
      <c r="AS29" s="440"/>
      <c r="AT29" s="440"/>
      <c r="AU29" s="159"/>
      <c r="AV29" s="159"/>
      <c r="AW29" s="159"/>
      <c r="AX29" s="159"/>
      <c r="AY29" s="159"/>
      <c r="AZ29" s="159"/>
      <c r="BA29" s="159"/>
      <c r="BB29" s="159"/>
      <c r="BC29" s="178"/>
    </row>
    <row r="30" spans="1:55" ht="15" customHeight="1">
      <c r="A30" s="5"/>
      <c r="B30" s="172"/>
      <c r="C30" s="9"/>
      <c r="D30" s="9"/>
      <c r="E30" s="432" t="s">
        <v>169</v>
      </c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3"/>
      <c r="X30" s="434">
        <v>1</v>
      </c>
      <c r="Y30" s="435"/>
      <c r="Z30" s="435"/>
      <c r="AA30" s="436"/>
      <c r="AB30" s="385" t="s">
        <v>59</v>
      </c>
      <c r="AC30" s="386"/>
      <c r="AD30" s="387"/>
      <c r="AE30" s="391"/>
      <c r="AF30" s="392"/>
      <c r="AG30" s="392"/>
      <c r="AH30" s="392"/>
      <c r="AI30" s="393"/>
      <c r="AJ30" s="391"/>
      <c r="AK30" s="392"/>
      <c r="AL30" s="392"/>
      <c r="AM30" s="392"/>
      <c r="AN30" s="392"/>
      <c r="AO30" s="393"/>
      <c r="AP30" s="179"/>
      <c r="AQ30" s="181"/>
      <c r="AR30" s="181"/>
      <c r="AS30" s="181"/>
      <c r="AT30" s="181"/>
      <c r="AU30" s="142"/>
      <c r="AV30" s="142"/>
      <c r="AW30" s="142"/>
      <c r="AX30" s="142"/>
      <c r="AY30" s="142"/>
      <c r="AZ30" s="142"/>
      <c r="BA30" s="142"/>
      <c r="BB30" s="142"/>
      <c r="BC30" s="175"/>
    </row>
    <row r="31" spans="1:55" ht="15" customHeight="1">
      <c r="A31" s="5"/>
      <c r="B31" s="24"/>
      <c r="C31" s="140"/>
      <c r="D31" s="140"/>
      <c r="E31" s="140"/>
      <c r="F31" s="140"/>
      <c r="G31" s="140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437"/>
      <c r="Y31" s="438"/>
      <c r="Z31" s="438"/>
      <c r="AA31" s="439"/>
      <c r="AB31" s="388"/>
      <c r="AC31" s="389"/>
      <c r="AD31" s="390"/>
      <c r="AE31" s="376"/>
      <c r="AF31" s="377"/>
      <c r="AG31" s="377"/>
      <c r="AH31" s="377"/>
      <c r="AI31" s="378"/>
      <c r="AJ31" s="376"/>
      <c r="AK31" s="377"/>
      <c r="AL31" s="377"/>
      <c r="AM31" s="377"/>
      <c r="AN31" s="377"/>
      <c r="AO31" s="378"/>
      <c r="AP31" s="17"/>
      <c r="AQ31" s="440"/>
      <c r="AR31" s="440"/>
      <c r="AS31" s="440"/>
      <c r="AT31" s="440"/>
      <c r="AU31" s="159"/>
      <c r="AV31" s="159"/>
      <c r="AW31" s="159"/>
      <c r="AX31" s="159"/>
      <c r="AY31" s="159"/>
      <c r="AZ31" s="159"/>
      <c r="BA31" s="159"/>
      <c r="BB31" s="159"/>
      <c r="BC31" s="178"/>
    </row>
    <row r="32" spans="1:55" ht="15" customHeight="1">
      <c r="A32" s="5"/>
      <c r="B32" s="172"/>
      <c r="C32" s="9"/>
      <c r="D32" s="9"/>
      <c r="E32" s="9"/>
      <c r="F32" s="432" t="s">
        <v>170</v>
      </c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433"/>
      <c r="X32" s="434">
        <v>1</v>
      </c>
      <c r="Y32" s="435"/>
      <c r="Z32" s="435"/>
      <c r="AA32" s="436"/>
      <c r="AB32" s="385" t="s">
        <v>59</v>
      </c>
      <c r="AC32" s="386"/>
      <c r="AD32" s="387"/>
      <c r="AE32" s="391"/>
      <c r="AF32" s="392"/>
      <c r="AG32" s="392"/>
      <c r="AH32" s="392"/>
      <c r="AI32" s="393"/>
      <c r="AJ32" s="391"/>
      <c r="AK32" s="392"/>
      <c r="AL32" s="392"/>
      <c r="AM32" s="392"/>
      <c r="AN32" s="392"/>
      <c r="AO32" s="393"/>
      <c r="AP32" s="179"/>
      <c r="AQ32" s="181"/>
      <c r="AR32" s="181"/>
      <c r="AS32" s="181"/>
      <c r="AT32" s="181"/>
      <c r="AU32" s="142"/>
      <c r="AV32" s="142"/>
      <c r="AW32" s="142"/>
      <c r="AX32" s="142"/>
      <c r="AY32" s="142"/>
      <c r="AZ32" s="142"/>
      <c r="BA32" s="142"/>
      <c r="BB32" s="142"/>
      <c r="BC32" s="175"/>
    </row>
    <row r="33" spans="1:55" ht="15" customHeight="1">
      <c r="A33" s="5"/>
      <c r="B33" s="24"/>
      <c r="C33" s="140"/>
      <c r="D33" s="140"/>
      <c r="E33" s="140"/>
      <c r="F33" s="140"/>
      <c r="G33" s="140"/>
      <c r="H33" s="394"/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437"/>
      <c r="Y33" s="438"/>
      <c r="Z33" s="438"/>
      <c r="AA33" s="439"/>
      <c r="AB33" s="388"/>
      <c r="AC33" s="389"/>
      <c r="AD33" s="390"/>
      <c r="AE33" s="376"/>
      <c r="AF33" s="377"/>
      <c r="AG33" s="377"/>
      <c r="AH33" s="377"/>
      <c r="AI33" s="378"/>
      <c r="AJ33" s="376"/>
      <c r="AK33" s="377"/>
      <c r="AL33" s="377"/>
      <c r="AM33" s="377"/>
      <c r="AN33" s="377"/>
      <c r="AO33" s="378"/>
      <c r="AP33" s="17"/>
      <c r="AQ33" s="440"/>
      <c r="AR33" s="440"/>
      <c r="AS33" s="440"/>
      <c r="AT33" s="440"/>
      <c r="AU33" s="159"/>
      <c r="AV33" s="159"/>
      <c r="AW33" s="159"/>
      <c r="AX33" s="159"/>
      <c r="AY33" s="159"/>
      <c r="AZ33" s="159"/>
      <c r="BA33" s="159"/>
      <c r="BB33" s="159"/>
      <c r="BC33" s="178"/>
    </row>
    <row r="34" spans="1:55" ht="15" customHeight="1">
      <c r="A34" s="5"/>
      <c r="B34" s="172"/>
      <c r="C34" s="9"/>
      <c r="D34" s="9"/>
      <c r="E34" s="9"/>
      <c r="F34" s="9"/>
      <c r="G34" s="450" t="s">
        <v>171</v>
      </c>
      <c r="H34" s="450"/>
      <c r="I34" s="450"/>
      <c r="J34" s="450"/>
      <c r="K34" s="450"/>
      <c r="L34" s="450"/>
      <c r="M34" s="450"/>
      <c r="N34" s="450"/>
      <c r="O34" s="450"/>
      <c r="P34" s="450"/>
      <c r="Q34" s="450"/>
      <c r="R34" s="450"/>
      <c r="S34" s="450"/>
      <c r="T34" s="450"/>
      <c r="U34" s="450"/>
      <c r="V34" s="450"/>
      <c r="W34" s="450"/>
      <c r="X34" s="434">
        <v>1</v>
      </c>
      <c r="Y34" s="435"/>
      <c r="Z34" s="435"/>
      <c r="AA34" s="436"/>
      <c r="AB34" s="385" t="s">
        <v>59</v>
      </c>
      <c r="AC34" s="386"/>
      <c r="AD34" s="387"/>
      <c r="AE34" s="391">
        <f>'明細（設計）'!N169</f>
        <v>0</v>
      </c>
      <c r="AF34" s="392"/>
      <c r="AG34" s="392"/>
      <c r="AH34" s="392"/>
      <c r="AI34" s="393"/>
      <c r="AJ34" s="391">
        <f t="shared" ref="AJ34" si="5">TRUNC(X34*AE34)</f>
        <v>0</v>
      </c>
      <c r="AK34" s="392"/>
      <c r="AL34" s="392"/>
      <c r="AM34" s="392"/>
      <c r="AN34" s="392"/>
      <c r="AO34" s="393"/>
      <c r="AP34" s="179"/>
      <c r="AQ34" s="181"/>
      <c r="AR34" s="181"/>
      <c r="AS34" s="181"/>
      <c r="AT34" s="181"/>
      <c r="AU34" s="142"/>
      <c r="AV34" s="142"/>
      <c r="AW34" s="142"/>
      <c r="AX34" s="142"/>
      <c r="AY34" s="142"/>
      <c r="AZ34" s="142"/>
      <c r="BA34" s="142"/>
      <c r="BB34" s="142"/>
      <c r="BC34" s="175"/>
    </row>
    <row r="35" spans="1:55" ht="15" customHeight="1">
      <c r="A35" s="5"/>
      <c r="B35" s="24"/>
      <c r="C35" s="140"/>
      <c r="D35" s="140"/>
      <c r="E35" s="140"/>
      <c r="F35" s="140"/>
      <c r="G35" s="140"/>
      <c r="H35" s="394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437"/>
      <c r="Y35" s="438"/>
      <c r="Z35" s="438"/>
      <c r="AA35" s="439"/>
      <c r="AB35" s="388"/>
      <c r="AC35" s="389"/>
      <c r="AD35" s="390"/>
      <c r="AE35" s="376"/>
      <c r="AF35" s="377"/>
      <c r="AG35" s="377"/>
      <c r="AH35" s="377"/>
      <c r="AI35" s="378"/>
      <c r="AJ35" s="376"/>
      <c r="AK35" s="377"/>
      <c r="AL35" s="377"/>
      <c r="AM35" s="377"/>
      <c r="AN35" s="377"/>
      <c r="AO35" s="378"/>
      <c r="AP35" s="17"/>
      <c r="AQ35" s="440">
        <v>18</v>
      </c>
      <c r="AR35" s="440"/>
      <c r="AS35" s="440"/>
      <c r="AT35" s="440"/>
      <c r="AU35" s="159"/>
      <c r="AV35" s="159"/>
      <c r="AW35" s="159"/>
      <c r="AX35" s="159"/>
      <c r="AY35" s="159"/>
      <c r="AZ35" s="159"/>
      <c r="BA35" s="159"/>
      <c r="BB35" s="159"/>
      <c r="BC35" s="178"/>
    </row>
    <row r="36" spans="1:55" ht="15" customHeight="1">
      <c r="A36" s="5"/>
      <c r="B36" s="172"/>
      <c r="C36" s="9"/>
      <c r="D36" s="9"/>
      <c r="E36" s="432" t="s">
        <v>129</v>
      </c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2"/>
      <c r="U36" s="432"/>
      <c r="V36" s="432"/>
      <c r="W36" s="433"/>
      <c r="X36" s="434">
        <v>1</v>
      </c>
      <c r="Y36" s="435"/>
      <c r="Z36" s="435"/>
      <c r="AA36" s="436"/>
      <c r="AB36" s="385" t="s">
        <v>59</v>
      </c>
      <c r="AC36" s="386"/>
      <c r="AD36" s="387"/>
      <c r="AE36" s="391"/>
      <c r="AF36" s="392"/>
      <c r="AG36" s="392"/>
      <c r="AH36" s="392"/>
      <c r="AI36" s="393"/>
      <c r="AJ36" s="391"/>
      <c r="AK36" s="392"/>
      <c r="AL36" s="392"/>
      <c r="AM36" s="392"/>
      <c r="AN36" s="392"/>
      <c r="AO36" s="393"/>
      <c r="AP36" s="179"/>
      <c r="AQ36" s="181"/>
      <c r="AR36" s="181"/>
      <c r="AS36" s="181"/>
      <c r="AT36" s="181"/>
      <c r="AU36" s="142"/>
      <c r="AV36" s="142"/>
      <c r="AW36" s="142"/>
      <c r="AX36" s="142"/>
      <c r="AY36" s="142"/>
      <c r="AZ36" s="142"/>
      <c r="BA36" s="142"/>
      <c r="BB36" s="142"/>
      <c r="BC36" s="175"/>
    </row>
    <row r="37" spans="1:55" ht="15" customHeight="1">
      <c r="A37" s="5"/>
      <c r="B37" s="24"/>
      <c r="C37" s="140"/>
      <c r="D37" s="140"/>
      <c r="E37" s="140"/>
      <c r="F37" s="140"/>
      <c r="G37" s="140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437"/>
      <c r="Y37" s="438"/>
      <c r="Z37" s="438"/>
      <c r="AA37" s="439"/>
      <c r="AB37" s="388"/>
      <c r="AC37" s="389"/>
      <c r="AD37" s="390"/>
      <c r="AE37" s="376"/>
      <c r="AF37" s="377"/>
      <c r="AG37" s="377"/>
      <c r="AH37" s="377"/>
      <c r="AI37" s="378"/>
      <c r="AJ37" s="376"/>
      <c r="AK37" s="377"/>
      <c r="AL37" s="377"/>
      <c r="AM37" s="377"/>
      <c r="AN37" s="377"/>
      <c r="AO37" s="378"/>
      <c r="AP37" s="17"/>
      <c r="AQ37" s="440"/>
      <c r="AR37" s="440"/>
      <c r="AS37" s="440"/>
      <c r="AT37" s="440"/>
      <c r="AU37" s="159"/>
      <c r="AV37" s="159"/>
      <c r="AW37" s="159"/>
      <c r="AX37" s="159"/>
      <c r="AY37" s="159"/>
      <c r="AZ37" s="159"/>
      <c r="BA37" s="159"/>
      <c r="BB37" s="159"/>
      <c r="BC37" s="178"/>
    </row>
    <row r="38" spans="1:55" ht="15" customHeight="1">
      <c r="A38" s="5"/>
      <c r="B38" s="172"/>
      <c r="C38" s="9"/>
      <c r="D38" s="9"/>
      <c r="E38" s="9"/>
      <c r="F38" s="432" t="s">
        <v>130</v>
      </c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3"/>
      <c r="X38" s="434">
        <v>1</v>
      </c>
      <c r="Y38" s="435"/>
      <c r="Z38" s="435"/>
      <c r="AA38" s="436"/>
      <c r="AB38" s="385" t="s">
        <v>59</v>
      </c>
      <c r="AC38" s="386"/>
      <c r="AD38" s="387"/>
      <c r="AE38" s="391"/>
      <c r="AF38" s="392"/>
      <c r="AG38" s="392"/>
      <c r="AH38" s="392"/>
      <c r="AI38" s="393"/>
      <c r="AJ38" s="391"/>
      <c r="AK38" s="392"/>
      <c r="AL38" s="392"/>
      <c r="AM38" s="392"/>
      <c r="AN38" s="392"/>
      <c r="AO38" s="393"/>
      <c r="AP38" s="179"/>
      <c r="AQ38" s="181"/>
      <c r="AR38" s="181"/>
      <c r="AS38" s="181"/>
      <c r="AT38" s="181"/>
      <c r="AU38" s="142"/>
      <c r="AV38" s="142"/>
      <c r="AW38" s="142"/>
      <c r="AX38" s="142"/>
      <c r="AY38" s="142"/>
      <c r="AZ38" s="142"/>
      <c r="BA38" s="142"/>
      <c r="BB38" s="142"/>
      <c r="BC38" s="175"/>
    </row>
    <row r="39" spans="1:55" ht="15" customHeight="1">
      <c r="A39" s="5"/>
      <c r="B39" s="24"/>
      <c r="C39" s="140"/>
      <c r="D39" s="140"/>
      <c r="E39" s="140"/>
      <c r="F39" s="140"/>
      <c r="G39" s="140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437"/>
      <c r="Y39" s="438"/>
      <c r="Z39" s="438"/>
      <c r="AA39" s="439"/>
      <c r="AB39" s="388"/>
      <c r="AC39" s="389"/>
      <c r="AD39" s="390"/>
      <c r="AE39" s="376"/>
      <c r="AF39" s="377"/>
      <c r="AG39" s="377"/>
      <c r="AH39" s="377"/>
      <c r="AI39" s="378"/>
      <c r="AJ39" s="376"/>
      <c r="AK39" s="377"/>
      <c r="AL39" s="377"/>
      <c r="AM39" s="377"/>
      <c r="AN39" s="377"/>
      <c r="AO39" s="378"/>
      <c r="AP39" s="17"/>
      <c r="AQ39" s="440"/>
      <c r="AR39" s="440"/>
      <c r="AS39" s="440"/>
      <c r="AT39" s="440"/>
      <c r="AU39" s="159"/>
      <c r="AV39" s="159"/>
      <c r="AW39" s="159"/>
      <c r="AX39" s="159"/>
      <c r="AY39" s="159"/>
      <c r="AZ39" s="159"/>
      <c r="BA39" s="159"/>
      <c r="BB39" s="159"/>
      <c r="BC39" s="178"/>
    </row>
    <row r="40" spans="1:55" ht="15" customHeight="1">
      <c r="A40" s="5"/>
      <c r="B40" s="172"/>
      <c r="C40" s="9"/>
      <c r="D40" s="9"/>
      <c r="E40" s="9"/>
      <c r="F40" s="9"/>
      <c r="G40" s="450" t="s">
        <v>132</v>
      </c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34">
        <v>1</v>
      </c>
      <c r="Y40" s="435"/>
      <c r="Z40" s="435"/>
      <c r="AA40" s="436"/>
      <c r="AB40" s="385" t="s">
        <v>59</v>
      </c>
      <c r="AC40" s="386"/>
      <c r="AD40" s="387"/>
      <c r="AE40" s="391">
        <f>'明細（設計）'!N194</f>
        <v>0</v>
      </c>
      <c r="AF40" s="392"/>
      <c r="AG40" s="392"/>
      <c r="AH40" s="392"/>
      <c r="AI40" s="393"/>
      <c r="AJ40" s="391">
        <f t="shared" ref="AJ40" si="6">TRUNC(X40*AE40)</f>
        <v>0</v>
      </c>
      <c r="AK40" s="392"/>
      <c r="AL40" s="392"/>
      <c r="AM40" s="392"/>
      <c r="AN40" s="392"/>
      <c r="AO40" s="393"/>
      <c r="AP40" s="179"/>
      <c r="AQ40" s="181"/>
      <c r="AR40" s="181"/>
      <c r="AS40" s="181"/>
      <c r="AT40" s="181"/>
      <c r="AU40" s="142"/>
      <c r="AV40" s="142"/>
      <c r="AW40" s="142"/>
      <c r="AX40" s="142"/>
      <c r="AY40" s="142"/>
      <c r="AZ40" s="142"/>
      <c r="BA40" s="142"/>
      <c r="BB40" s="142"/>
      <c r="BC40" s="175"/>
    </row>
    <row r="41" spans="1:55" ht="15" customHeight="1">
      <c r="A41" s="5"/>
      <c r="B41" s="24"/>
      <c r="C41" s="140"/>
      <c r="D41" s="140"/>
      <c r="E41" s="140"/>
      <c r="F41" s="140"/>
      <c r="G41" s="140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4"/>
      <c r="X41" s="437"/>
      <c r="Y41" s="438"/>
      <c r="Z41" s="438"/>
      <c r="AA41" s="439"/>
      <c r="AB41" s="388"/>
      <c r="AC41" s="389"/>
      <c r="AD41" s="390"/>
      <c r="AE41" s="376"/>
      <c r="AF41" s="377"/>
      <c r="AG41" s="377"/>
      <c r="AH41" s="377"/>
      <c r="AI41" s="378"/>
      <c r="AJ41" s="376"/>
      <c r="AK41" s="377"/>
      <c r="AL41" s="377"/>
      <c r="AM41" s="377"/>
      <c r="AN41" s="377"/>
      <c r="AO41" s="378"/>
      <c r="AP41" s="17"/>
      <c r="AQ41" s="440">
        <v>19</v>
      </c>
      <c r="AR41" s="440"/>
      <c r="AS41" s="440"/>
      <c r="AT41" s="440"/>
      <c r="AU41" s="159"/>
      <c r="AV41" s="159"/>
      <c r="AW41" s="159"/>
      <c r="AX41" s="159"/>
      <c r="AY41" s="159"/>
      <c r="AZ41" s="159"/>
      <c r="BA41" s="159"/>
      <c r="BB41" s="159"/>
      <c r="BC41" s="178"/>
    </row>
    <row r="42" spans="1:55" ht="15" customHeight="1">
      <c r="A42" s="5"/>
      <c r="B42" s="172"/>
      <c r="C42" s="9"/>
      <c r="D42" s="9"/>
      <c r="E42" s="9"/>
      <c r="F42" s="432" t="s">
        <v>131</v>
      </c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3"/>
      <c r="X42" s="434">
        <v>1</v>
      </c>
      <c r="Y42" s="435"/>
      <c r="Z42" s="435"/>
      <c r="AA42" s="436"/>
      <c r="AB42" s="385" t="s">
        <v>59</v>
      </c>
      <c r="AC42" s="386"/>
      <c r="AD42" s="387"/>
      <c r="AE42" s="391"/>
      <c r="AF42" s="392"/>
      <c r="AG42" s="392"/>
      <c r="AH42" s="392"/>
      <c r="AI42" s="393"/>
      <c r="AJ42" s="391"/>
      <c r="AK42" s="392"/>
      <c r="AL42" s="392"/>
      <c r="AM42" s="392"/>
      <c r="AN42" s="392"/>
      <c r="AO42" s="393"/>
      <c r="AP42" s="179"/>
      <c r="AQ42" s="181"/>
      <c r="AR42" s="181"/>
      <c r="AS42" s="181"/>
      <c r="AT42" s="181"/>
      <c r="AU42" s="142"/>
      <c r="AV42" s="142"/>
      <c r="AW42" s="142"/>
      <c r="AX42" s="142"/>
      <c r="AY42" s="142"/>
      <c r="AZ42" s="142"/>
      <c r="BA42" s="142"/>
      <c r="BB42" s="142"/>
      <c r="BC42" s="175"/>
    </row>
    <row r="43" spans="1:55" ht="15" customHeight="1">
      <c r="A43" s="5"/>
      <c r="B43" s="24"/>
      <c r="C43" s="140"/>
      <c r="D43" s="140"/>
      <c r="E43" s="140"/>
      <c r="F43" s="140"/>
      <c r="G43" s="140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  <c r="S43" s="394"/>
      <c r="T43" s="394"/>
      <c r="U43" s="394"/>
      <c r="V43" s="394"/>
      <c r="W43" s="394"/>
      <c r="X43" s="437"/>
      <c r="Y43" s="438"/>
      <c r="Z43" s="438"/>
      <c r="AA43" s="439"/>
      <c r="AB43" s="388"/>
      <c r="AC43" s="389"/>
      <c r="AD43" s="390"/>
      <c r="AE43" s="376"/>
      <c r="AF43" s="377"/>
      <c r="AG43" s="377"/>
      <c r="AH43" s="377"/>
      <c r="AI43" s="378"/>
      <c r="AJ43" s="376"/>
      <c r="AK43" s="377"/>
      <c r="AL43" s="377"/>
      <c r="AM43" s="377"/>
      <c r="AN43" s="377"/>
      <c r="AO43" s="378"/>
      <c r="AP43" s="17"/>
      <c r="AQ43" s="440"/>
      <c r="AR43" s="440"/>
      <c r="AS43" s="440"/>
      <c r="AT43" s="440"/>
      <c r="AU43" s="159"/>
      <c r="AV43" s="159"/>
      <c r="AW43" s="159"/>
      <c r="AX43" s="159"/>
      <c r="AY43" s="159"/>
      <c r="AZ43" s="159"/>
      <c r="BA43" s="159"/>
      <c r="BB43" s="159"/>
      <c r="BC43" s="178"/>
    </row>
    <row r="44" spans="1:55" ht="15" customHeight="1">
      <c r="A44" s="5"/>
      <c r="B44" s="172"/>
      <c r="C44" s="9"/>
      <c r="D44" s="9"/>
      <c r="E44" s="9"/>
      <c r="F44" s="9"/>
      <c r="G44" s="450" t="s">
        <v>133</v>
      </c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34">
        <v>1</v>
      </c>
      <c r="Y44" s="435"/>
      <c r="Z44" s="435"/>
      <c r="AA44" s="436"/>
      <c r="AB44" s="385" t="s">
        <v>59</v>
      </c>
      <c r="AC44" s="386"/>
      <c r="AD44" s="387"/>
      <c r="AE44" s="391">
        <f>'明細（設計）'!N219</f>
        <v>0</v>
      </c>
      <c r="AF44" s="392"/>
      <c r="AG44" s="392"/>
      <c r="AH44" s="392"/>
      <c r="AI44" s="393"/>
      <c r="AJ44" s="391">
        <f t="shared" ref="AJ44" si="7">TRUNC(X44*AE44)</f>
        <v>0</v>
      </c>
      <c r="AK44" s="392"/>
      <c r="AL44" s="392"/>
      <c r="AM44" s="392"/>
      <c r="AN44" s="392"/>
      <c r="AO44" s="393"/>
      <c r="AP44" s="179"/>
      <c r="AQ44" s="181"/>
      <c r="AR44" s="181"/>
      <c r="AS44" s="181"/>
      <c r="AT44" s="181"/>
      <c r="AU44" s="142"/>
      <c r="AV44" s="142"/>
      <c r="AW44" s="142"/>
      <c r="AX44" s="142"/>
      <c r="AY44" s="142"/>
      <c r="AZ44" s="142"/>
      <c r="BA44" s="142"/>
      <c r="BB44" s="142"/>
      <c r="BC44" s="175"/>
    </row>
    <row r="45" spans="1:55" ht="15" customHeight="1">
      <c r="A45" s="5"/>
      <c r="B45" s="24"/>
      <c r="C45" s="140"/>
      <c r="D45" s="140"/>
      <c r="E45" s="140"/>
      <c r="F45" s="140"/>
      <c r="G45" s="140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437"/>
      <c r="Y45" s="438"/>
      <c r="Z45" s="438"/>
      <c r="AA45" s="439"/>
      <c r="AB45" s="388"/>
      <c r="AC45" s="389"/>
      <c r="AD45" s="390"/>
      <c r="AE45" s="376"/>
      <c r="AF45" s="377"/>
      <c r="AG45" s="377"/>
      <c r="AH45" s="377"/>
      <c r="AI45" s="378"/>
      <c r="AJ45" s="376"/>
      <c r="AK45" s="377"/>
      <c r="AL45" s="377"/>
      <c r="AM45" s="377"/>
      <c r="AN45" s="377"/>
      <c r="AO45" s="378"/>
      <c r="AP45" s="17"/>
      <c r="AQ45" s="440">
        <v>20</v>
      </c>
      <c r="AR45" s="440"/>
      <c r="AS45" s="440"/>
      <c r="AT45" s="440"/>
      <c r="AU45" s="159"/>
      <c r="AV45" s="159"/>
      <c r="AW45" s="159"/>
      <c r="AX45" s="159"/>
      <c r="AY45" s="159"/>
      <c r="AZ45" s="159"/>
      <c r="BA45" s="159"/>
      <c r="BB45" s="159"/>
      <c r="BC45" s="178"/>
    </row>
    <row r="46" spans="1:55" ht="15" customHeight="1">
      <c r="A46" s="5"/>
      <c r="B46" s="172"/>
      <c r="C46" s="9"/>
      <c r="D46" s="9"/>
      <c r="E46" s="9"/>
      <c r="F46" s="432" t="s">
        <v>134</v>
      </c>
      <c r="G46" s="432"/>
      <c r="H46" s="432"/>
      <c r="I46" s="432"/>
      <c r="J46" s="432"/>
      <c r="K46" s="432"/>
      <c r="L46" s="432"/>
      <c r="M46" s="432"/>
      <c r="N46" s="432"/>
      <c r="O46" s="432"/>
      <c r="P46" s="432"/>
      <c r="Q46" s="432"/>
      <c r="R46" s="432"/>
      <c r="S46" s="432"/>
      <c r="T46" s="432"/>
      <c r="U46" s="432"/>
      <c r="V46" s="432"/>
      <c r="W46" s="433"/>
      <c r="X46" s="434">
        <v>1</v>
      </c>
      <c r="Y46" s="435"/>
      <c r="Z46" s="435"/>
      <c r="AA46" s="436"/>
      <c r="AB46" s="385" t="s">
        <v>59</v>
      </c>
      <c r="AC46" s="386"/>
      <c r="AD46" s="387"/>
      <c r="AE46" s="391"/>
      <c r="AF46" s="392"/>
      <c r="AG46" s="392"/>
      <c r="AH46" s="392"/>
      <c r="AI46" s="393"/>
      <c r="AJ46" s="391"/>
      <c r="AK46" s="392"/>
      <c r="AL46" s="392"/>
      <c r="AM46" s="392"/>
      <c r="AN46" s="392"/>
      <c r="AO46" s="393"/>
      <c r="AP46" s="179"/>
      <c r="AQ46" s="181"/>
      <c r="AR46" s="181"/>
      <c r="AS46" s="181"/>
      <c r="AT46" s="181"/>
      <c r="AU46" s="142"/>
      <c r="AV46" s="142"/>
      <c r="AW46" s="142"/>
      <c r="AX46" s="142"/>
      <c r="AY46" s="142"/>
      <c r="AZ46" s="142"/>
      <c r="BA46" s="142"/>
      <c r="BB46" s="142"/>
      <c r="BC46" s="175"/>
    </row>
    <row r="47" spans="1:55" ht="15" customHeight="1">
      <c r="A47" s="5"/>
      <c r="B47" s="24"/>
      <c r="C47" s="140"/>
      <c r="D47" s="140"/>
      <c r="E47" s="140"/>
      <c r="F47" s="140"/>
      <c r="G47" s="140"/>
      <c r="H47" s="394"/>
      <c r="I47" s="394"/>
      <c r="J47" s="394"/>
      <c r="K47" s="394"/>
      <c r="L47" s="394"/>
      <c r="M47" s="394"/>
      <c r="N47" s="394"/>
      <c r="O47" s="394"/>
      <c r="P47" s="394"/>
      <c r="Q47" s="394"/>
      <c r="R47" s="394"/>
      <c r="S47" s="394"/>
      <c r="T47" s="394"/>
      <c r="U47" s="394"/>
      <c r="V47" s="394"/>
      <c r="W47" s="394"/>
      <c r="X47" s="437"/>
      <c r="Y47" s="438"/>
      <c r="Z47" s="438"/>
      <c r="AA47" s="439"/>
      <c r="AB47" s="388"/>
      <c r="AC47" s="389"/>
      <c r="AD47" s="390"/>
      <c r="AE47" s="376"/>
      <c r="AF47" s="377"/>
      <c r="AG47" s="377"/>
      <c r="AH47" s="377"/>
      <c r="AI47" s="378"/>
      <c r="AJ47" s="376"/>
      <c r="AK47" s="377"/>
      <c r="AL47" s="377"/>
      <c r="AM47" s="377"/>
      <c r="AN47" s="377"/>
      <c r="AO47" s="378"/>
      <c r="AP47" s="17"/>
      <c r="AQ47" s="440"/>
      <c r="AR47" s="440"/>
      <c r="AS47" s="440"/>
      <c r="AT47" s="440"/>
      <c r="AU47" s="159"/>
      <c r="AV47" s="159"/>
      <c r="AW47" s="159"/>
      <c r="AX47" s="159"/>
      <c r="AY47" s="159"/>
      <c r="AZ47" s="159"/>
      <c r="BA47" s="159"/>
      <c r="BB47" s="159"/>
      <c r="BC47" s="178"/>
    </row>
    <row r="48" spans="1:55" ht="15" customHeight="1">
      <c r="A48" s="5"/>
      <c r="B48" s="172"/>
      <c r="C48" s="9"/>
      <c r="D48" s="9"/>
      <c r="E48" s="9"/>
      <c r="F48" s="9"/>
      <c r="G48" s="450" t="s">
        <v>135</v>
      </c>
      <c r="H48" s="450"/>
      <c r="I48" s="450"/>
      <c r="J48" s="450"/>
      <c r="K48" s="450"/>
      <c r="L48" s="450"/>
      <c r="M48" s="450"/>
      <c r="N48" s="450"/>
      <c r="O48" s="450"/>
      <c r="P48" s="450"/>
      <c r="Q48" s="450"/>
      <c r="R48" s="450"/>
      <c r="S48" s="450"/>
      <c r="T48" s="450"/>
      <c r="U48" s="450"/>
      <c r="V48" s="450"/>
      <c r="W48" s="450"/>
      <c r="X48" s="434">
        <v>1</v>
      </c>
      <c r="Y48" s="435"/>
      <c r="Z48" s="435"/>
      <c r="AA48" s="436"/>
      <c r="AB48" s="385" t="s">
        <v>59</v>
      </c>
      <c r="AC48" s="386"/>
      <c r="AD48" s="387"/>
      <c r="AE48" s="391">
        <f>'明細（設計）'!N244</f>
        <v>0</v>
      </c>
      <c r="AF48" s="392"/>
      <c r="AG48" s="392"/>
      <c r="AH48" s="392"/>
      <c r="AI48" s="393"/>
      <c r="AJ48" s="391">
        <f t="shared" ref="AJ48" si="8">TRUNC(X48*AE48)</f>
        <v>0</v>
      </c>
      <c r="AK48" s="392"/>
      <c r="AL48" s="392"/>
      <c r="AM48" s="392"/>
      <c r="AN48" s="392"/>
      <c r="AO48" s="393"/>
      <c r="AP48" s="179"/>
      <c r="AQ48" s="181"/>
      <c r="AR48" s="181"/>
      <c r="AS48" s="181"/>
      <c r="AT48" s="181"/>
      <c r="AU48" s="142"/>
      <c r="AV48" s="142"/>
      <c r="AW48" s="142"/>
      <c r="AX48" s="142"/>
      <c r="AY48" s="142"/>
      <c r="AZ48" s="142"/>
      <c r="BA48" s="142"/>
      <c r="BB48" s="142"/>
      <c r="BC48" s="175"/>
    </row>
    <row r="49" spans="1:55" ht="15" customHeight="1">
      <c r="A49" s="5"/>
      <c r="B49" s="24"/>
      <c r="C49" s="140"/>
      <c r="D49" s="140"/>
      <c r="E49" s="140"/>
      <c r="F49" s="140"/>
      <c r="G49" s="140"/>
      <c r="H49" s="394"/>
      <c r="I49" s="394"/>
      <c r="J49" s="394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4"/>
      <c r="X49" s="437"/>
      <c r="Y49" s="438"/>
      <c r="Z49" s="438"/>
      <c r="AA49" s="439"/>
      <c r="AB49" s="388"/>
      <c r="AC49" s="389"/>
      <c r="AD49" s="390"/>
      <c r="AE49" s="376"/>
      <c r="AF49" s="377"/>
      <c r="AG49" s="377"/>
      <c r="AH49" s="377"/>
      <c r="AI49" s="378"/>
      <c r="AJ49" s="376"/>
      <c r="AK49" s="377"/>
      <c r="AL49" s="377"/>
      <c r="AM49" s="377"/>
      <c r="AN49" s="377"/>
      <c r="AO49" s="378"/>
      <c r="AP49" s="17"/>
      <c r="AQ49" s="440">
        <v>21</v>
      </c>
      <c r="AR49" s="440"/>
      <c r="AS49" s="440"/>
      <c r="AT49" s="440"/>
      <c r="AU49" s="159"/>
      <c r="AV49" s="159"/>
      <c r="AW49" s="159"/>
      <c r="AX49" s="159"/>
      <c r="AY49" s="159"/>
      <c r="AZ49" s="159"/>
      <c r="BA49" s="159"/>
      <c r="BB49" s="159"/>
      <c r="BC49" s="178"/>
    </row>
    <row r="50" spans="1:55" ht="15" customHeight="1">
      <c r="A50" s="5"/>
      <c r="B50" s="172"/>
      <c r="C50" s="9"/>
      <c r="D50" s="9"/>
      <c r="E50" s="9"/>
      <c r="F50" s="432" t="s">
        <v>183</v>
      </c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2"/>
      <c r="V50" s="432"/>
      <c r="W50" s="433"/>
      <c r="X50" s="434">
        <v>1</v>
      </c>
      <c r="Y50" s="435"/>
      <c r="Z50" s="435"/>
      <c r="AA50" s="436"/>
      <c r="AB50" s="385" t="s">
        <v>59</v>
      </c>
      <c r="AC50" s="386"/>
      <c r="AD50" s="387"/>
      <c r="AE50" s="391"/>
      <c r="AF50" s="392"/>
      <c r="AG50" s="392"/>
      <c r="AH50" s="392"/>
      <c r="AI50" s="393"/>
      <c r="AJ50" s="391"/>
      <c r="AK50" s="392"/>
      <c r="AL50" s="392"/>
      <c r="AM50" s="392"/>
      <c r="AN50" s="392"/>
      <c r="AO50" s="393"/>
      <c r="AP50" s="179"/>
      <c r="AQ50" s="180"/>
      <c r="AR50" s="180"/>
      <c r="AS50" s="180"/>
      <c r="AT50" s="180"/>
      <c r="AU50" s="142"/>
      <c r="AV50" s="142"/>
      <c r="AW50" s="142"/>
      <c r="AX50" s="142"/>
      <c r="AY50" s="142"/>
      <c r="AZ50" s="142"/>
      <c r="BA50" s="142"/>
      <c r="BB50" s="142"/>
      <c r="BC50" s="175"/>
    </row>
    <row r="51" spans="1:55" ht="15" customHeight="1">
      <c r="A51" s="5"/>
      <c r="B51" s="24"/>
      <c r="C51" s="140"/>
      <c r="D51" s="140"/>
      <c r="E51" s="140"/>
      <c r="F51" s="140"/>
      <c r="G51" s="140"/>
      <c r="H51" s="394"/>
      <c r="I51" s="394"/>
      <c r="J51" s="394"/>
      <c r="K51" s="394"/>
      <c r="L51" s="394"/>
      <c r="M51" s="394"/>
      <c r="N51" s="394"/>
      <c r="O51" s="394"/>
      <c r="P51" s="394"/>
      <c r="Q51" s="394"/>
      <c r="R51" s="394"/>
      <c r="S51" s="394"/>
      <c r="T51" s="394"/>
      <c r="U51" s="394"/>
      <c r="V51" s="394"/>
      <c r="W51" s="394"/>
      <c r="X51" s="437"/>
      <c r="Y51" s="438"/>
      <c r="Z51" s="438"/>
      <c r="AA51" s="439"/>
      <c r="AB51" s="388"/>
      <c r="AC51" s="389"/>
      <c r="AD51" s="390"/>
      <c r="AE51" s="376"/>
      <c r="AF51" s="377"/>
      <c r="AG51" s="377"/>
      <c r="AH51" s="377"/>
      <c r="AI51" s="378"/>
      <c r="AJ51" s="376"/>
      <c r="AK51" s="377"/>
      <c r="AL51" s="377"/>
      <c r="AM51" s="377"/>
      <c r="AN51" s="377"/>
      <c r="AO51" s="378"/>
      <c r="AP51" s="176"/>
      <c r="AQ51" s="440"/>
      <c r="AR51" s="440"/>
      <c r="AS51" s="440"/>
      <c r="AT51" s="440"/>
      <c r="AU51" s="159"/>
      <c r="AV51" s="159"/>
      <c r="AW51" s="159"/>
      <c r="AX51" s="159"/>
      <c r="AY51" s="159"/>
      <c r="AZ51" s="159"/>
      <c r="BA51" s="159"/>
      <c r="BB51" s="159"/>
      <c r="BC51" s="178"/>
    </row>
    <row r="52" spans="1:55" ht="15" customHeight="1">
      <c r="A52" s="5"/>
      <c r="B52" s="172"/>
      <c r="C52" s="9"/>
      <c r="D52" s="9"/>
      <c r="E52" s="9"/>
      <c r="F52" s="9"/>
      <c r="G52" s="432" t="s">
        <v>184</v>
      </c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2"/>
      <c r="X52" s="434">
        <v>1</v>
      </c>
      <c r="Y52" s="435"/>
      <c r="Z52" s="435"/>
      <c r="AA52" s="436"/>
      <c r="AB52" s="385" t="s">
        <v>59</v>
      </c>
      <c r="AC52" s="386"/>
      <c r="AD52" s="387"/>
      <c r="AE52" s="391">
        <f>'明細（設計）'!N269</f>
        <v>0</v>
      </c>
      <c r="AF52" s="392"/>
      <c r="AG52" s="392"/>
      <c r="AH52" s="392"/>
      <c r="AI52" s="393"/>
      <c r="AJ52" s="391">
        <f t="shared" ref="AJ52" si="9">TRUNC(X52*AE52)</f>
        <v>0</v>
      </c>
      <c r="AK52" s="392"/>
      <c r="AL52" s="392"/>
      <c r="AM52" s="392"/>
      <c r="AN52" s="392"/>
      <c r="AO52" s="393"/>
      <c r="AP52" s="179"/>
      <c r="AQ52" s="180"/>
      <c r="AR52" s="180"/>
      <c r="AS52" s="180"/>
      <c r="AT52" s="180"/>
      <c r="AU52" s="142"/>
      <c r="AV52" s="142"/>
      <c r="AW52" s="142"/>
      <c r="AX52" s="142"/>
      <c r="AY52" s="142"/>
      <c r="AZ52" s="142"/>
      <c r="BA52" s="142"/>
      <c r="BB52" s="142"/>
      <c r="BC52" s="175"/>
    </row>
    <row r="53" spans="1:55" ht="15" customHeight="1">
      <c r="A53" s="5"/>
      <c r="B53" s="24"/>
      <c r="C53" s="140"/>
      <c r="D53" s="140"/>
      <c r="E53" s="140"/>
      <c r="F53" s="140"/>
      <c r="G53" s="140"/>
      <c r="H53" s="394"/>
      <c r="I53" s="394"/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437"/>
      <c r="Y53" s="438"/>
      <c r="Z53" s="438"/>
      <c r="AA53" s="439"/>
      <c r="AB53" s="388"/>
      <c r="AC53" s="389"/>
      <c r="AD53" s="390"/>
      <c r="AE53" s="376"/>
      <c r="AF53" s="377"/>
      <c r="AG53" s="377"/>
      <c r="AH53" s="377"/>
      <c r="AI53" s="378"/>
      <c r="AJ53" s="376"/>
      <c r="AK53" s="377"/>
      <c r="AL53" s="377"/>
      <c r="AM53" s="377"/>
      <c r="AN53" s="377"/>
      <c r="AO53" s="378"/>
      <c r="AP53" s="176"/>
      <c r="AQ53" s="440">
        <v>22</v>
      </c>
      <c r="AR53" s="440"/>
      <c r="AS53" s="440"/>
      <c r="AT53" s="440"/>
      <c r="AU53" s="159"/>
      <c r="AV53" s="159"/>
      <c r="AW53" s="159"/>
      <c r="AX53" s="159"/>
      <c r="AY53" s="159"/>
      <c r="AZ53" s="159"/>
      <c r="BA53" s="159"/>
      <c r="BB53" s="159"/>
      <c r="BC53" s="178"/>
    </row>
    <row r="54" spans="1:55" ht="15" customHeight="1">
      <c r="A54" s="5"/>
      <c r="B54" s="172"/>
      <c r="C54" s="9"/>
      <c r="D54" s="9"/>
      <c r="E54" s="432" t="s">
        <v>136</v>
      </c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  <c r="U54" s="432"/>
      <c r="V54" s="432"/>
      <c r="W54" s="433"/>
      <c r="X54" s="434">
        <v>1</v>
      </c>
      <c r="Y54" s="435"/>
      <c r="Z54" s="435"/>
      <c r="AA54" s="436"/>
      <c r="AB54" s="385" t="s">
        <v>59</v>
      </c>
      <c r="AC54" s="386"/>
      <c r="AD54" s="387"/>
      <c r="AE54" s="391"/>
      <c r="AF54" s="392"/>
      <c r="AG54" s="392"/>
      <c r="AH54" s="392"/>
      <c r="AI54" s="393"/>
      <c r="AJ54" s="391"/>
      <c r="AK54" s="392"/>
      <c r="AL54" s="392"/>
      <c r="AM54" s="392"/>
      <c r="AN54" s="392"/>
      <c r="AO54" s="393"/>
      <c r="AP54" s="179"/>
      <c r="AQ54" s="181"/>
      <c r="AR54" s="181"/>
      <c r="AS54" s="181"/>
      <c r="AT54" s="181"/>
      <c r="AU54" s="142"/>
      <c r="AV54" s="142"/>
      <c r="AW54" s="142"/>
      <c r="AX54" s="142"/>
      <c r="AY54" s="142"/>
      <c r="AZ54" s="142"/>
      <c r="BA54" s="142"/>
      <c r="BB54" s="142"/>
      <c r="BC54" s="175"/>
    </row>
    <row r="55" spans="1:55" ht="15" customHeight="1">
      <c r="A55" s="5"/>
      <c r="B55" s="24"/>
      <c r="C55" s="140"/>
      <c r="D55" s="140"/>
      <c r="E55" s="140"/>
      <c r="F55" s="140"/>
      <c r="G55" s="140"/>
      <c r="H55" s="394"/>
      <c r="I55" s="394"/>
      <c r="J55" s="394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394"/>
      <c r="W55" s="394"/>
      <c r="X55" s="437"/>
      <c r="Y55" s="438"/>
      <c r="Z55" s="438"/>
      <c r="AA55" s="439"/>
      <c r="AB55" s="388"/>
      <c r="AC55" s="389"/>
      <c r="AD55" s="390"/>
      <c r="AE55" s="376"/>
      <c r="AF55" s="377"/>
      <c r="AG55" s="377"/>
      <c r="AH55" s="377"/>
      <c r="AI55" s="378"/>
      <c r="AJ55" s="376"/>
      <c r="AK55" s="377"/>
      <c r="AL55" s="377"/>
      <c r="AM55" s="377"/>
      <c r="AN55" s="377"/>
      <c r="AO55" s="378"/>
      <c r="AP55" s="17"/>
      <c r="AQ55" s="440"/>
      <c r="AR55" s="440"/>
      <c r="AS55" s="440"/>
      <c r="AT55" s="440"/>
      <c r="AU55" s="159"/>
      <c r="AV55" s="159"/>
      <c r="AW55" s="159"/>
      <c r="AX55" s="159"/>
      <c r="AY55" s="159"/>
      <c r="AZ55" s="159"/>
      <c r="BA55" s="159"/>
      <c r="BB55" s="159"/>
      <c r="BC55" s="178"/>
    </row>
    <row r="56" spans="1:55" ht="15" customHeight="1">
      <c r="A56" s="5"/>
      <c r="B56" s="172"/>
      <c r="C56" s="9"/>
      <c r="D56" s="9"/>
      <c r="E56" s="9"/>
      <c r="F56" s="432" t="s">
        <v>137</v>
      </c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32"/>
      <c r="W56" s="433"/>
      <c r="X56" s="434">
        <v>1</v>
      </c>
      <c r="Y56" s="435"/>
      <c r="Z56" s="435"/>
      <c r="AA56" s="436"/>
      <c r="AB56" s="385" t="s">
        <v>59</v>
      </c>
      <c r="AC56" s="386"/>
      <c r="AD56" s="387"/>
      <c r="AE56" s="391"/>
      <c r="AF56" s="392"/>
      <c r="AG56" s="392"/>
      <c r="AH56" s="392"/>
      <c r="AI56" s="393"/>
      <c r="AJ56" s="391"/>
      <c r="AK56" s="392"/>
      <c r="AL56" s="392"/>
      <c r="AM56" s="392"/>
      <c r="AN56" s="392"/>
      <c r="AO56" s="393"/>
      <c r="AP56" s="179"/>
      <c r="AQ56" s="181"/>
      <c r="AR56" s="181"/>
      <c r="AS56" s="181"/>
      <c r="AT56" s="181"/>
      <c r="AU56" s="142"/>
      <c r="AV56" s="142"/>
      <c r="AW56" s="142"/>
      <c r="AX56" s="142"/>
      <c r="AY56" s="142"/>
      <c r="AZ56" s="142"/>
      <c r="BA56" s="142"/>
      <c r="BB56" s="142"/>
      <c r="BC56" s="175"/>
    </row>
    <row r="57" spans="1:55" ht="15" customHeight="1">
      <c r="A57" s="5"/>
      <c r="B57" s="24"/>
      <c r="C57" s="140"/>
      <c r="D57" s="140"/>
      <c r="E57" s="140"/>
      <c r="F57" s="140"/>
      <c r="G57" s="140"/>
      <c r="H57" s="394"/>
      <c r="I57" s="394"/>
      <c r="J57" s="394"/>
      <c r="K57" s="394"/>
      <c r="L57" s="394"/>
      <c r="M57" s="394"/>
      <c r="N57" s="394"/>
      <c r="O57" s="394"/>
      <c r="P57" s="394"/>
      <c r="Q57" s="394"/>
      <c r="R57" s="394"/>
      <c r="S57" s="394"/>
      <c r="T57" s="394"/>
      <c r="U57" s="394"/>
      <c r="V57" s="394"/>
      <c r="W57" s="394"/>
      <c r="X57" s="437"/>
      <c r="Y57" s="438"/>
      <c r="Z57" s="438"/>
      <c r="AA57" s="439"/>
      <c r="AB57" s="388"/>
      <c r="AC57" s="389"/>
      <c r="AD57" s="390"/>
      <c r="AE57" s="376"/>
      <c r="AF57" s="377"/>
      <c r="AG57" s="377"/>
      <c r="AH57" s="377"/>
      <c r="AI57" s="378"/>
      <c r="AJ57" s="376"/>
      <c r="AK57" s="377"/>
      <c r="AL57" s="377"/>
      <c r="AM57" s="377"/>
      <c r="AN57" s="377"/>
      <c r="AO57" s="378"/>
      <c r="AP57" s="17"/>
      <c r="AQ57" s="440"/>
      <c r="AR57" s="440"/>
      <c r="AS57" s="440"/>
      <c r="AT57" s="440"/>
      <c r="AU57" s="159"/>
      <c r="AV57" s="159"/>
      <c r="AW57" s="159"/>
      <c r="AX57" s="159"/>
      <c r="AY57" s="159"/>
      <c r="AZ57" s="159"/>
      <c r="BA57" s="159"/>
      <c r="BB57" s="159"/>
      <c r="BC57" s="178"/>
    </row>
    <row r="58" spans="1:55" ht="15" customHeight="1">
      <c r="A58" s="5"/>
      <c r="B58" s="172"/>
      <c r="C58" s="9"/>
      <c r="D58" s="9"/>
      <c r="E58" s="9"/>
      <c r="F58" s="9"/>
      <c r="G58" s="450" t="s">
        <v>138</v>
      </c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0"/>
      <c r="V58" s="450"/>
      <c r="W58" s="450"/>
      <c r="X58" s="434">
        <v>1</v>
      </c>
      <c r="Y58" s="435"/>
      <c r="Z58" s="435"/>
      <c r="AA58" s="436"/>
      <c r="AB58" s="385" t="s">
        <v>59</v>
      </c>
      <c r="AC58" s="386"/>
      <c r="AD58" s="387"/>
      <c r="AE58" s="391">
        <f>'明細（設計）'!N294</f>
        <v>0</v>
      </c>
      <c r="AF58" s="392"/>
      <c r="AG58" s="392"/>
      <c r="AH58" s="392"/>
      <c r="AI58" s="393"/>
      <c r="AJ58" s="391">
        <f t="shared" ref="AJ58" si="10">TRUNC(X58*AE58)</f>
        <v>0</v>
      </c>
      <c r="AK58" s="392"/>
      <c r="AL58" s="392"/>
      <c r="AM58" s="392"/>
      <c r="AN58" s="392"/>
      <c r="AO58" s="393"/>
      <c r="AP58" s="179"/>
      <c r="AQ58" s="181"/>
      <c r="AR58" s="181"/>
      <c r="AS58" s="181"/>
      <c r="AT58" s="181"/>
      <c r="AU58" s="142"/>
      <c r="AV58" s="142"/>
      <c r="AW58" s="142"/>
      <c r="AX58" s="142"/>
      <c r="AY58" s="142"/>
      <c r="AZ58" s="142"/>
      <c r="BA58" s="142"/>
      <c r="BB58" s="142"/>
      <c r="BC58" s="175"/>
    </row>
    <row r="59" spans="1:55" ht="15" customHeight="1">
      <c r="A59" s="5"/>
      <c r="B59" s="24"/>
      <c r="C59" s="140"/>
      <c r="D59" s="140"/>
      <c r="E59" s="140"/>
      <c r="F59" s="140"/>
      <c r="G59" s="140"/>
      <c r="H59" s="394"/>
      <c r="I59" s="394"/>
      <c r="J59" s="394"/>
      <c r="K59" s="394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4"/>
      <c r="X59" s="437"/>
      <c r="Y59" s="438"/>
      <c r="Z59" s="438"/>
      <c r="AA59" s="439"/>
      <c r="AB59" s="388"/>
      <c r="AC59" s="389"/>
      <c r="AD59" s="390"/>
      <c r="AE59" s="376"/>
      <c r="AF59" s="377"/>
      <c r="AG59" s="377"/>
      <c r="AH59" s="377"/>
      <c r="AI59" s="378"/>
      <c r="AJ59" s="376"/>
      <c r="AK59" s="377"/>
      <c r="AL59" s="377"/>
      <c r="AM59" s="377"/>
      <c r="AN59" s="377"/>
      <c r="AO59" s="378"/>
      <c r="AP59" s="17"/>
      <c r="AQ59" s="440">
        <v>23</v>
      </c>
      <c r="AR59" s="440"/>
      <c r="AS59" s="440"/>
      <c r="AT59" s="440"/>
      <c r="AU59" s="159"/>
      <c r="AV59" s="159"/>
      <c r="AW59" s="159"/>
      <c r="AX59" s="159"/>
      <c r="AY59" s="159"/>
      <c r="AZ59" s="159"/>
      <c r="BA59" s="159"/>
      <c r="BB59" s="159"/>
      <c r="BC59" s="178"/>
    </row>
    <row r="60" spans="1:55" ht="15" customHeight="1">
      <c r="A60" s="5"/>
      <c r="B60" s="172"/>
      <c r="C60" s="9"/>
      <c r="D60" s="9"/>
      <c r="E60" s="9"/>
      <c r="F60" s="432" t="s">
        <v>139</v>
      </c>
      <c r="G60" s="432"/>
      <c r="H60" s="432"/>
      <c r="I60" s="432"/>
      <c r="J60" s="432"/>
      <c r="K60" s="432"/>
      <c r="L60" s="432"/>
      <c r="M60" s="432"/>
      <c r="N60" s="432"/>
      <c r="O60" s="432"/>
      <c r="P60" s="432"/>
      <c r="Q60" s="432"/>
      <c r="R60" s="432"/>
      <c r="S60" s="432"/>
      <c r="T60" s="432"/>
      <c r="U60" s="432"/>
      <c r="V60" s="432"/>
      <c r="W60" s="433"/>
      <c r="X60" s="434">
        <v>1</v>
      </c>
      <c r="Y60" s="435"/>
      <c r="Z60" s="435"/>
      <c r="AA60" s="436"/>
      <c r="AB60" s="385" t="s">
        <v>59</v>
      </c>
      <c r="AC60" s="386"/>
      <c r="AD60" s="387"/>
      <c r="AE60" s="391"/>
      <c r="AF60" s="392"/>
      <c r="AG60" s="392"/>
      <c r="AH60" s="392"/>
      <c r="AI60" s="393"/>
      <c r="AJ60" s="391"/>
      <c r="AK60" s="392"/>
      <c r="AL60" s="392"/>
      <c r="AM60" s="392"/>
      <c r="AN60" s="392"/>
      <c r="AO60" s="393"/>
      <c r="AP60" s="179"/>
      <c r="AQ60" s="181"/>
      <c r="AR60" s="181"/>
      <c r="AS60" s="181"/>
      <c r="AT60" s="181"/>
      <c r="AU60" s="142"/>
      <c r="AV60" s="142"/>
      <c r="AW60" s="142"/>
      <c r="AX60" s="142"/>
      <c r="AY60" s="142"/>
      <c r="AZ60" s="142"/>
      <c r="BA60" s="142"/>
      <c r="BB60" s="142"/>
      <c r="BC60" s="175"/>
    </row>
    <row r="61" spans="1:55" ht="15" customHeight="1">
      <c r="A61" s="5"/>
      <c r="B61" s="24"/>
      <c r="C61" s="140"/>
      <c r="D61" s="140"/>
      <c r="E61" s="140"/>
      <c r="F61" s="140"/>
      <c r="G61" s="140"/>
      <c r="H61" s="394"/>
      <c r="I61" s="394"/>
      <c r="J61" s="394"/>
      <c r="K61" s="394"/>
      <c r="L61" s="394"/>
      <c r="M61" s="394"/>
      <c r="N61" s="394"/>
      <c r="O61" s="394"/>
      <c r="P61" s="394"/>
      <c r="Q61" s="394"/>
      <c r="R61" s="394"/>
      <c r="S61" s="394"/>
      <c r="T61" s="394"/>
      <c r="U61" s="394"/>
      <c r="V61" s="394"/>
      <c r="W61" s="394"/>
      <c r="X61" s="437"/>
      <c r="Y61" s="438"/>
      <c r="Z61" s="438"/>
      <c r="AA61" s="439"/>
      <c r="AB61" s="388"/>
      <c r="AC61" s="389"/>
      <c r="AD61" s="390"/>
      <c r="AE61" s="376"/>
      <c r="AF61" s="377"/>
      <c r="AG61" s="377"/>
      <c r="AH61" s="377"/>
      <c r="AI61" s="378"/>
      <c r="AJ61" s="376"/>
      <c r="AK61" s="377"/>
      <c r="AL61" s="377"/>
      <c r="AM61" s="377"/>
      <c r="AN61" s="377"/>
      <c r="AO61" s="378"/>
      <c r="AP61" s="17"/>
      <c r="AQ61" s="440"/>
      <c r="AR61" s="440"/>
      <c r="AS61" s="440"/>
      <c r="AT61" s="440"/>
      <c r="AU61" s="159"/>
      <c r="AV61" s="159"/>
      <c r="AW61" s="159"/>
      <c r="AX61" s="159"/>
      <c r="AY61" s="159"/>
      <c r="AZ61" s="159"/>
      <c r="BA61" s="159"/>
      <c r="BB61" s="159"/>
      <c r="BC61" s="178"/>
    </row>
    <row r="62" spans="1:55" ht="15" customHeight="1">
      <c r="A62" s="5"/>
      <c r="B62" s="172"/>
      <c r="C62" s="9"/>
      <c r="D62" s="9"/>
      <c r="E62" s="9"/>
      <c r="F62" s="9"/>
      <c r="G62" s="450" t="s">
        <v>140</v>
      </c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34">
        <v>1</v>
      </c>
      <c r="Y62" s="435"/>
      <c r="Z62" s="435"/>
      <c r="AA62" s="436"/>
      <c r="AB62" s="385" t="s">
        <v>59</v>
      </c>
      <c r="AC62" s="386"/>
      <c r="AD62" s="387"/>
      <c r="AE62" s="391">
        <f>'明細（設計）'!N319</f>
        <v>0</v>
      </c>
      <c r="AF62" s="392"/>
      <c r="AG62" s="392"/>
      <c r="AH62" s="392"/>
      <c r="AI62" s="393"/>
      <c r="AJ62" s="391">
        <f t="shared" ref="AJ62" si="11">TRUNC(X62*AE62)</f>
        <v>0</v>
      </c>
      <c r="AK62" s="392"/>
      <c r="AL62" s="392"/>
      <c r="AM62" s="392"/>
      <c r="AN62" s="392"/>
      <c r="AO62" s="393"/>
      <c r="AP62" s="179"/>
      <c r="AQ62" s="181"/>
      <c r="AR62" s="181"/>
      <c r="AS62" s="181"/>
      <c r="AT62" s="181"/>
      <c r="AU62" s="142"/>
      <c r="AV62" s="142"/>
      <c r="AW62" s="142"/>
      <c r="AX62" s="142"/>
      <c r="AY62" s="142"/>
      <c r="AZ62" s="142"/>
      <c r="BA62" s="142"/>
      <c r="BB62" s="142"/>
      <c r="BC62" s="175"/>
    </row>
    <row r="63" spans="1:55" ht="15" customHeight="1">
      <c r="A63" s="5"/>
      <c r="B63" s="24"/>
      <c r="C63" s="140"/>
      <c r="D63" s="140"/>
      <c r="E63" s="140"/>
      <c r="F63" s="140"/>
      <c r="G63" s="140"/>
      <c r="H63" s="394"/>
      <c r="I63" s="394"/>
      <c r="J63" s="394"/>
      <c r="K63" s="394"/>
      <c r="L63" s="394"/>
      <c r="M63" s="394"/>
      <c r="N63" s="394"/>
      <c r="O63" s="394"/>
      <c r="P63" s="394"/>
      <c r="Q63" s="394"/>
      <c r="R63" s="394"/>
      <c r="S63" s="394"/>
      <c r="T63" s="394"/>
      <c r="U63" s="394"/>
      <c r="V63" s="394"/>
      <c r="W63" s="394"/>
      <c r="X63" s="437"/>
      <c r="Y63" s="438"/>
      <c r="Z63" s="438"/>
      <c r="AA63" s="439"/>
      <c r="AB63" s="388"/>
      <c r="AC63" s="389"/>
      <c r="AD63" s="390"/>
      <c r="AE63" s="376"/>
      <c r="AF63" s="377"/>
      <c r="AG63" s="377"/>
      <c r="AH63" s="377"/>
      <c r="AI63" s="378"/>
      <c r="AJ63" s="376"/>
      <c r="AK63" s="377"/>
      <c r="AL63" s="377"/>
      <c r="AM63" s="377"/>
      <c r="AN63" s="377"/>
      <c r="AO63" s="378"/>
      <c r="AP63" s="17"/>
      <c r="AQ63" s="440">
        <v>24</v>
      </c>
      <c r="AR63" s="440"/>
      <c r="AS63" s="440"/>
      <c r="AT63" s="440"/>
      <c r="AU63" s="159"/>
      <c r="AV63" s="159"/>
      <c r="AW63" s="159"/>
      <c r="AX63" s="159"/>
      <c r="AY63" s="159"/>
      <c r="AZ63" s="159"/>
      <c r="BA63" s="159"/>
      <c r="BB63" s="159"/>
      <c r="BC63" s="178"/>
    </row>
    <row r="64" spans="1:55" ht="15" customHeight="1">
      <c r="A64" s="5"/>
      <c r="B64" s="172"/>
      <c r="C64" s="9"/>
      <c r="D64" s="9"/>
      <c r="E64" s="432" t="s">
        <v>141</v>
      </c>
      <c r="F64" s="432"/>
      <c r="G64" s="432"/>
      <c r="H64" s="432"/>
      <c r="I64" s="432"/>
      <c r="J64" s="432"/>
      <c r="K64" s="432"/>
      <c r="L64" s="432"/>
      <c r="M64" s="432"/>
      <c r="N64" s="432"/>
      <c r="O64" s="432"/>
      <c r="P64" s="432"/>
      <c r="Q64" s="432"/>
      <c r="R64" s="432"/>
      <c r="S64" s="432"/>
      <c r="T64" s="432"/>
      <c r="U64" s="432"/>
      <c r="V64" s="432"/>
      <c r="W64" s="433"/>
      <c r="X64" s="434">
        <v>1</v>
      </c>
      <c r="Y64" s="435"/>
      <c r="Z64" s="435"/>
      <c r="AA64" s="436"/>
      <c r="AB64" s="385" t="s">
        <v>59</v>
      </c>
      <c r="AC64" s="386"/>
      <c r="AD64" s="387"/>
      <c r="AE64" s="391"/>
      <c r="AF64" s="392"/>
      <c r="AG64" s="392"/>
      <c r="AH64" s="392"/>
      <c r="AI64" s="393"/>
      <c r="AJ64" s="391"/>
      <c r="AK64" s="392"/>
      <c r="AL64" s="392"/>
      <c r="AM64" s="392"/>
      <c r="AN64" s="392"/>
      <c r="AO64" s="393"/>
      <c r="AP64" s="179"/>
      <c r="AQ64" s="181"/>
      <c r="AR64" s="181"/>
      <c r="AS64" s="181"/>
      <c r="AT64" s="181"/>
      <c r="AU64" s="142"/>
      <c r="AV64" s="142"/>
      <c r="AW64" s="142"/>
      <c r="AX64" s="142"/>
      <c r="AY64" s="142"/>
      <c r="AZ64" s="142"/>
      <c r="BA64" s="142"/>
      <c r="BB64" s="142"/>
      <c r="BC64" s="175"/>
    </row>
    <row r="65" spans="1:61" ht="15" customHeight="1">
      <c r="A65" s="5"/>
      <c r="B65" s="24"/>
      <c r="C65" s="140"/>
      <c r="D65" s="140"/>
      <c r="E65" s="140"/>
      <c r="F65" s="140"/>
      <c r="G65" s="140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4"/>
      <c r="X65" s="437"/>
      <c r="Y65" s="438"/>
      <c r="Z65" s="438"/>
      <c r="AA65" s="439"/>
      <c r="AB65" s="388"/>
      <c r="AC65" s="389"/>
      <c r="AD65" s="390"/>
      <c r="AE65" s="376"/>
      <c r="AF65" s="377"/>
      <c r="AG65" s="377"/>
      <c r="AH65" s="377"/>
      <c r="AI65" s="378"/>
      <c r="AJ65" s="376"/>
      <c r="AK65" s="377"/>
      <c r="AL65" s="377"/>
      <c r="AM65" s="377"/>
      <c r="AN65" s="377"/>
      <c r="AO65" s="378"/>
      <c r="AP65" s="17"/>
      <c r="AQ65" s="440"/>
      <c r="AR65" s="440"/>
      <c r="AS65" s="440"/>
      <c r="AT65" s="440"/>
      <c r="AU65" s="159"/>
      <c r="AV65" s="159"/>
      <c r="AW65" s="159"/>
      <c r="AX65" s="159"/>
      <c r="AY65" s="159"/>
      <c r="AZ65" s="159"/>
      <c r="BA65" s="159"/>
      <c r="BB65" s="159"/>
      <c r="BC65" s="178"/>
    </row>
    <row r="66" spans="1:61" ht="15" customHeight="1">
      <c r="A66" s="5"/>
      <c r="B66" s="172"/>
      <c r="C66" s="9"/>
      <c r="D66" s="9"/>
      <c r="E66" s="9" t="s">
        <v>142</v>
      </c>
      <c r="F66" s="432" t="s">
        <v>143</v>
      </c>
      <c r="G66" s="432"/>
      <c r="H66" s="432"/>
      <c r="I66" s="432"/>
      <c r="J66" s="432"/>
      <c r="K66" s="432"/>
      <c r="L66" s="432"/>
      <c r="M66" s="432"/>
      <c r="N66" s="432"/>
      <c r="O66" s="432"/>
      <c r="P66" s="432"/>
      <c r="Q66" s="432"/>
      <c r="R66" s="432"/>
      <c r="S66" s="432"/>
      <c r="T66" s="432"/>
      <c r="U66" s="432"/>
      <c r="V66" s="432"/>
      <c r="W66" s="433"/>
      <c r="X66" s="434">
        <v>1</v>
      </c>
      <c r="Y66" s="435"/>
      <c r="Z66" s="435"/>
      <c r="AA66" s="436"/>
      <c r="AB66" s="385" t="s">
        <v>59</v>
      </c>
      <c r="AC66" s="386"/>
      <c r="AD66" s="387"/>
      <c r="AE66" s="391"/>
      <c r="AF66" s="392"/>
      <c r="AG66" s="392"/>
      <c r="AH66" s="392"/>
      <c r="AI66" s="393"/>
      <c r="AJ66" s="391"/>
      <c r="AK66" s="392"/>
      <c r="AL66" s="392"/>
      <c r="AM66" s="392"/>
      <c r="AN66" s="392"/>
      <c r="AO66" s="393"/>
      <c r="AP66" s="179"/>
      <c r="AQ66" s="181"/>
      <c r="AR66" s="181"/>
      <c r="AS66" s="181"/>
      <c r="AT66" s="181"/>
      <c r="AU66" s="142"/>
      <c r="AV66" s="142"/>
      <c r="AW66" s="142"/>
      <c r="AX66" s="142"/>
      <c r="AY66" s="142"/>
      <c r="AZ66" s="142"/>
      <c r="BA66" s="142"/>
      <c r="BB66" s="142"/>
      <c r="BC66" s="175"/>
    </row>
    <row r="67" spans="1:61" ht="15" customHeight="1">
      <c r="A67" s="5"/>
      <c r="B67" s="24"/>
      <c r="C67" s="140"/>
      <c r="D67" s="140"/>
      <c r="E67" s="140"/>
      <c r="F67" s="140"/>
      <c r="G67" s="140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437"/>
      <c r="Y67" s="438"/>
      <c r="Z67" s="438"/>
      <c r="AA67" s="439"/>
      <c r="AB67" s="388"/>
      <c r="AC67" s="389"/>
      <c r="AD67" s="390"/>
      <c r="AE67" s="376"/>
      <c r="AF67" s="377"/>
      <c r="AG67" s="377"/>
      <c r="AH67" s="377"/>
      <c r="AI67" s="378"/>
      <c r="AJ67" s="376"/>
      <c r="AK67" s="377"/>
      <c r="AL67" s="377"/>
      <c r="AM67" s="377"/>
      <c r="AN67" s="377"/>
      <c r="AO67" s="378"/>
      <c r="AP67" s="17"/>
      <c r="AQ67" s="440"/>
      <c r="AR67" s="440"/>
      <c r="AS67" s="440"/>
      <c r="AT67" s="440"/>
      <c r="AU67" s="159"/>
      <c r="AV67" s="159"/>
      <c r="AW67" s="159"/>
      <c r="AX67" s="159"/>
      <c r="AY67" s="159"/>
      <c r="AZ67" s="159"/>
      <c r="BA67" s="159"/>
      <c r="BB67" s="159"/>
      <c r="BC67" s="178"/>
    </row>
    <row r="68" spans="1:61" ht="15" customHeight="1">
      <c r="A68" s="5"/>
      <c r="B68" s="172"/>
      <c r="C68" s="9"/>
      <c r="D68" s="9"/>
      <c r="E68" s="9"/>
      <c r="F68" s="9"/>
      <c r="G68" s="450" t="s">
        <v>144</v>
      </c>
      <c r="H68" s="450"/>
      <c r="I68" s="450"/>
      <c r="J68" s="450"/>
      <c r="K68" s="450"/>
      <c r="L68" s="450"/>
      <c r="M68" s="450"/>
      <c r="N68" s="450"/>
      <c r="O68" s="450"/>
      <c r="P68" s="450"/>
      <c r="Q68" s="450"/>
      <c r="R68" s="450"/>
      <c r="S68" s="450"/>
      <c r="T68" s="450"/>
      <c r="U68" s="450"/>
      <c r="V68" s="450"/>
      <c r="W68" s="450"/>
      <c r="X68" s="434">
        <v>1</v>
      </c>
      <c r="Y68" s="435"/>
      <c r="Z68" s="435"/>
      <c r="AA68" s="436"/>
      <c r="AB68" s="385" t="s">
        <v>59</v>
      </c>
      <c r="AC68" s="386"/>
      <c r="AD68" s="387"/>
      <c r="AE68" s="391">
        <f>'明細（設計）'!N344</f>
        <v>0</v>
      </c>
      <c r="AF68" s="392"/>
      <c r="AG68" s="392"/>
      <c r="AH68" s="392"/>
      <c r="AI68" s="393"/>
      <c r="AJ68" s="391">
        <f t="shared" ref="AJ68" si="12">TRUNC(X68*AE68)</f>
        <v>0</v>
      </c>
      <c r="AK68" s="392"/>
      <c r="AL68" s="392"/>
      <c r="AM68" s="392"/>
      <c r="AN68" s="392"/>
      <c r="AO68" s="393"/>
      <c r="AP68" s="179"/>
      <c r="AQ68" s="181"/>
      <c r="AR68" s="181"/>
      <c r="AS68" s="181"/>
      <c r="AT68" s="181"/>
      <c r="AU68" s="142"/>
      <c r="AV68" s="142"/>
      <c r="AW68" s="142"/>
      <c r="AX68" s="142"/>
      <c r="AY68" s="142"/>
      <c r="AZ68" s="142"/>
      <c r="BA68" s="142"/>
      <c r="BB68" s="142"/>
      <c r="BC68" s="175"/>
    </row>
    <row r="69" spans="1:61" ht="15" customHeight="1">
      <c r="A69" s="5"/>
      <c r="B69" s="24"/>
      <c r="C69" s="140"/>
      <c r="D69" s="140"/>
      <c r="E69" s="140"/>
      <c r="F69" s="140"/>
      <c r="G69" s="140"/>
      <c r="H69" s="394"/>
      <c r="I69" s="394"/>
      <c r="J69" s="394"/>
      <c r="K69" s="394"/>
      <c r="L69" s="394"/>
      <c r="M69" s="394"/>
      <c r="N69" s="394"/>
      <c r="O69" s="394"/>
      <c r="P69" s="394"/>
      <c r="Q69" s="394"/>
      <c r="R69" s="394"/>
      <c r="S69" s="394"/>
      <c r="T69" s="394"/>
      <c r="U69" s="394"/>
      <c r="V69" s="394"/>
      <c r="W69" s="394"/>
      <c r="X69" s="437"/>
      <c r="Y69" s="438"/>
      <c r="Z69" s="438"/>
      <c r="AA69" s="439"/>
      <c r="AB69" s="388"/>
      <c r="AC69" s="389"/>
      <c r="AD69" s="390"/>
      <c r="AE69" s="376"/>
      <c r="AF69" s="377"/>
      <c r="AG69" s="377"/>
      <c r="AH69" s="377"/>
      <c r="AI69" s="378"/>
      <c r="AJ69" s="376"/>
      <c r="AK69" s="377"/>
      <c r="AL69" s="377"/>
      <c r="AM69" s="377"/>
      <c r="AN69" s="377"/>
      <c r="AO69" s="378"/>
      <c r="AP69" s="17"/>
      <c r="AQ69" s="440">
        <v>25</v>
      </c>
      <c r="AR69" s="440"/>
      <c r="AS69" s="440"/>
      <c r="AT69" s="440"/>
      <c r="AU69" s="159"/>
      <c r="AV69" s="159"/>
      <c r="AW69" s="159"/>
      <c r="AX69" s="159"/>
      <c r="AY69" s="159"/>
      <c r="AZ69" s="159"/>
      <c r="BA69" s="159"/>
      <c r="BB69" s="159"/>
      <c r="BC69" s="178"/>
    </row>
    <row r="70" spans="1:61" ht="15" customHeight="1">
      <c r="A70" s="5"/>
      <c r="B70" s="172"/>
      <c r="C70" s="9"/>
      <c r="D70" s="9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3"/>
      <c r="X70" s="434"/>
      <c r="Y70" s="435"/>
      <c r="Z70" s="435"/>
      <c r="AA70" s="436"/>
      <c r="AB70" s="385"/>
      <c r="AC70" s="386"/>
      <c r="AD70" s="387"/>
      <c r="AE70" s="391"/>
      <c r="AF70" s="392"/>
      <c r="AG70" s="392"/>
      <c r="AH70" s="392"/>
      <c r="AI70" s="393"/>
      <c r="AJ70" s="391"/>
      <c r="AK70" s="392"/>
      <c r="AL70" s="392"/>
      <c r="AM70" s="392"/>
      <c r="AN70" s="392"/>
      <c r="AO70" s="393"/>
      <c r="AP70" s="179"/>
      <c r="AQ70" s="181"/>
      <c r="AR70" s="181"/>
      <c r="AS70" s="181"/>
      <c r="AT70" s="181"/>
      <c r="AU70" s="142"/>
      <c r="AV70" s="142"/>
      <c r="AW70" s="142"/>
      <c r="AX70" s="142"/>
      <c r="AY70" s="142"/>
      <c r="AZ70" s="142"/>
      <c r="BA70" s="142"/>
      <c r="BB70" s="142"/>
      <c r="BC70" s="175"/>
    </row>
    <row r="71" spans="1:61" ht="15" customHeight="1">
      <c r="A71" s="5"/>
      <c r="B71" s="24"/>
      <c r="C71" s="140"/>
      <c r="D71" s="140"/>
      <c r="E71" s="140"/>
      <c r="F71" s="140"/>
      <c r="G71" s="140"/>
      <c r="H71" s="394"/>
      <c r="I71" s="394"/>
      <c r="J71" s="394"/>
      <c r="K71" s="394"/>
      <c r="L71" s="394"/>
      <c r="M71" s="394"/>
      <c r="N71" s="394"/>
      <c r="O71" s="394"/>
      <c r="P71" s="394"/>
      <c r="Q71" s="394"/>
      <c r="R71" s="394"/>
      <c r="S71" s="394"/>
      <c r="T71" s="394"/>
      <c r="U71" s="394"/>
      <c r="V71" s="394"/>
      <c r="W71" s="394"/>
      <c r="X71" s="437"/>
      <c r="Y71" s="438"/>
      <c r="Z71" s="438"/>
      <c r="AA71" s="439"/>
      <c r="AB71" s="388"/>
      <c r="AC71" s="389"/>
      <c r="AD71" s="390"/>
      <c r="AE71" s="376"/>
      <c r="AF71" s="377"/>
      <c r="AG71" s="377"/>
      <c r="AH71" s="377"/>
      <c r="AI71" s="378"/>
      <c r="AJ71" s="376"/>
      <c r="AK71" s="377"/>
      <c r="AL71" s="377"/>
      <c r="AM71" s="377"/>
      <c r="AN71" s="377"/>
      <c r="AO71" s="378"/>
      <c r="AP71" s="17"/>
      <c r="AQ71" s="440"/>
      <c r="AR71" s="440"/>
      <c r="AS71" s="440"/>
      <c r="AT71" s="440"/>
      <c r="AU71" s="159"/>
      <c r="AV71" s="159"/>
      <c r="AW71" s="159"/>
      <c r="AX71" s="159"/>
      <c r="AY71" s="159"/>
      <c r="AZ71" s="159"/>
      <c r="BA71" s="159"/>
      <c r="BB71" s="159"/>
      <c r="BC71" s="178"/>
    </row>
    <row r="72" spans="1:61" ht="15" customHeight="1">
      <c r="A72" s="5"/>
      <c r="B72" s="172"/>
      <c r="C72" s="9"/>
      <c r="D72" s="9"/>
      <c r="E72" s="9"/>
      <c r="F72" s="432"/>
      <c r="G72" s="432"/>
      <c r="H72" s="432"/>
      <c r="I72" s="432"/>
      <c r="J72" s="432"/>
      <c r="K72" s="432"/>
      <c r="L72" s="432"/>
      <c r="M72" s="432"/>
      <c r="N72" s="432"/>
      <c r="O72" s="432"/>
      <c r="P72" s="432"/>
      <c r="Q72" s="432"/>
      <c r="R72" s="432"/>
      <c r="S72" s="432"/>
      <c r="T72" s="432"/>
      <c r="U72" s="432"/>
      <c r="V72" s="432"/>
      <c r="W72" s="433"/>
      <c r="X72" s="434"/>
      <c r="Y72" s="435"/>
      <c r="Z72" s="435"/>
      <c r="AA72" s="436"/>
      <c r="AB72" s="385"/>
      <c r="AC72" s="386"/>
      <c r="AD72" s="387"/>
      <c r="AE72" s="391"/>
      <c r="AF72" s="392"/>
      <c r="AG72" s="392"/>
      <c r="AH72" s="392"/>
      <c r="AI72" s="393"/>
      <c r="AJ72" s="391"/>
      <c r="AK72" s="392"/>
      <c r="AL72" s="392"/>
      <c r="AM72" s="392"/>
      <c r="AN72" s="392"/>
      <c r="AO72" s="393"/>
      <c r="AP72" s="179"/>
      <c r="AQ72" s="181"/>
      <c r="AR72" s="181"/>
      <c r="AS72" s="181"/>
      <c r="AT72" s="181"/>
      <c r="AU72" s="142"/>
      <c r="AV72" s="142"/>
      <c r="AW72" s="142"/>
      <c r="AX72" s="142"/>
      <c r="AY72" s="142"/>
      <c r="AZ72" s="142"/>
      <c r="BA72" s="142"/>
      <c r="BB72" s="142"/>
      <c r="BC72" s="175"/>
    </row>
    <row r="73" spans="1:61" ht="15" customHeight="1">
      <c r="A73" s="5"/>
      <c r="B73" s="24"/>
      <c r="C73" s="140"/>
      <c r="D73" s="140"/>
      <c r="E73" s="140"/>
      <c r="F73" s="140"/>
      <c r="G73" s="140"/>
      <c r="H73" s="394"/>
      <c r="I73" s="394"/>
      <c r="J73" s="394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4"/>
      <c r="X73" s="437"/>
      <c r="Y73" s="438"/>
      <c r="Z73" s="438"/>
      <c r="AA73" s="439"/>
      <c r="AB73" s="388"/>
      <c r="AC73" s="389"/>
      <c r="AD73" s="390"/>
      <c r="AE73" s="376"/>
      <c r="AF73" s="377"/>
      <c r="AG73" s="377"/>
      <c r="AH73" s="377"/>
      <c r="AI73" s="378"/>
      <c r="AJ73" s="376"/>
      <c r="AK73" s="377"/>
      <c r="AL73" s="377"/>
      <c r="AM73" s="377"/>
      <c r="AN73" s="377"/>
      <c r="AO73" s="378"/>
      <c r="AP73" s="17"/>
      <c r="AQ73" s="440"/>
      <c r="AR73" s="440"/>
      <c r="AS73" s="440"/>
      <c r="AT73" s="440"/>
      <c r="AU73" s="159"/>
      <c r="AV73" s="159"/>
      <c r="AW73" s="159"/>
      <c r="AX73" s="159"/>
      <c r="AY73" s="159"/>
      <c r="AZ73" s="159"/>
      <c r="BA73" s="159"/>
      <c r="BB73" s="159"/>
      <c r="BC73" s="178"/>
    </row>
    <row r="74" spans="1:61" ht="15" customHeight="1">
      <c r="A74" s="5"/>
      <c r="B74" s="172"/>
      <c r="C74" s="9"/>
      <c r="D74" s="9"/>
      <c r="E74" s="9"/>
      <c r="F74" s="9"/>
      <c r="G74" s="450"/>
      <c r="H74" s="450"/>
      <c r="I74" s="450"/>
      <c r="J74" s="450"/>
      <c r="K74" s="450"/>
      <c r="L74" s="450"/>
      <c r="M74" s="450"/>
      <c r="N74" s="450"/>
      <c r="O74" s="450"/>
      <c r="P74" s="450"/>
      <c r="Q74" s="450"/>
      <c r="R74" s="450"/>
      <c r="S74" s="450"/>
      <c r="T74" s="450"/>
      <c r="U74" s="450"/>
      <c r="V74" s="450"/>
      <c r="W74" s="450"/>
      <c r="X74" s="434"/>
      <c r="Y74" s="435"/>
      <c r="Z74" s="435"/>
      <c r="AA74" s="436"/>
      <c r="AB74" s="385"/>
      <c r="AC74" s="386"/>
      <c r="AD74" s="387"/>
      <c r="AE74" s="391"/>
      <c r="AF74" s="392"/>
      <c r="AG74" s="392"/>
      <c r="AH74" s="392"/>
      <c r="AI74" s="393"/>
      <c r="AJ74" s="391"/>
      <c r="AK74" s="392"/>
      <c r="AL74" s="392"/>
      <c r="AM74" s="392"/>
      <c r="AN74" s="392"/>
      <c r="AO74" s="393"/>
      <c r="AP74" s="179"/>
      <c r="AQ74" s="181"/>
      <c r="AR74" s="181"/>
      <c r="AS74" s="181"/>
      <c r="AT74" s="181"/>
      <c r="AU74" s="142"/>
      <c r="AV74" s="142"/>
      <c r="AW74" s="142"/>
      <c r="AX74" s="142"/>
      <c r="AY74" s="142"/>
      <c r="AZ74" s="142"/>
      <c r="BA74" s="142"/>
      <c r="BB74" s="142"/>
      <c r="BC74" s="175"/>
    </row>
    <row r="75" spans="1:61" ht="15" customHeight="1">
      <c r="A75" s="5"/>
      <c r="B75" s="24"/>
      <c r="C75" s="140"/>
      <c r="D75" s="140"/>
      <c r="E75" s="140"/>
      <c r="F75" s="140"/>
      <c r="G75" s="140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4"/>
      <c r="X75" s="437"/>
      <c r="Y75" s="438"/>
      <c r="Z75" s="438"/>
      <c r="AA75" s="439"/>
      <c r="AB75" s="388"/>
      <c r="AC75" s="389"/>
      <c r="AD75" s="390"/>
      <c r="AE75" s="376"/>
      <c r="AF75" s="377"/>
      <c r="AG75" s="377"/>
      <c r="AH75" s="377"/>
      <c r="AI75" s="378"/>
      <c r="AJ75" s="376"/>
      <c r="AK75" s="377"/>
      <c r="AL75" s="377"/>
      <c r="AM75" s="377"/>
      <c r="AN75" s="377"/>
      <c r="AO75" s="378"/>
      <c r="AP75" s="17"/>
      <c r="AQ75" s="440"/>
      <c r="AR75" s="440"/>
      <c r="AS75" s="440"/>
      <c r="AT75" s="440"/>
      <c r="AU75" s="159"/>
      <c r="AV75" s="159"/>
      <c r="AW75" s="159"/>
      <c r="AX75" s="159"/>
      <c r="AY75" s="159"/>
      <c r="AZ75" s="159"/>
      <c r="BA75" s="159"/>
      <c r="BB75" s="159"/>
      <c r="BC75" s="178"/>
    </row>
    <row r="76" spans="1:61" ht="15" customHeight="1">
      <c r="A76" s="5"/>
      <c r="B76" s="18"/>
      <c r="C76" s="432" t="s">
        <v>87</v>
      </c>
      <c r="D76" s="432"/>
      <c r="E76" s="432"/>
      <c r="F76" s="432"/>
      <c r="G76" s="432"/>
      <c r="H76" s="432"/>
      <c r="I76" s="432"/>
      <c r="J76" s="432"/>
      <c r="K76" s="432"/>
      <c r="L76" s="432"/>
      <c r="M76" s="432"/>
      <c r="N76" s="432"/>
      <c r="O76" s="432"/>
      <c r="P76" s="432"/>
      <c r="Q76" s="432"/>
      <c r="R76" s="432"/>
      <c r="S76" s="432"/>
      <c r="T76" s="432"/>
      <c r="U76" s="432"/>
      <c r="V76" s="432"/>
      <c r="W76" s="433"/>
      <c r="X76" s="444"/>
      <c r="Y76" s="445"/>
      <c r="Z76" s="445"/>
      <c r="AA76" s="446"/>
      <c r="AB76" s="370"/>
      <c r="AC76" s="371"/>
      <c r="AD76" s="372"/>
      <c r="AE76" s="362"/>
      <c r="AF76" s="363"/>
      <c r="AG76" s="363"/>
      <c r="AH76" s="363"/>
      <c r="AI76" s="364"/>
      <c r="AJ76" s="362">
        <f>SUM(AJ12:AO75)</f>
        <v>0</v>
      </c>
      <c r="AK76" s="363"/>
      <c r="AL76" s="363"/>
      <c r="AM76" s="363"/>
      <c r="AN76" s="363"/>
      <c r="AO76" s="364"/>
      <c r="AP76" s="187"/>
      <c r="AQ76" s="188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86"/>
    </row>
    <row r="77" spans="1:61" ht="15" customHeight="1">
      <c r="A77" s="5"/>
      <c r="B77" s="11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1"/>
      <c r="X77" s="437"/>
      <c r="Y77" s="438"/>
      <c r="Z77" s="438"/>
      <c r="AA77" s="439"/>
      <c r="AB77" s="373"/>
      <c r="AC77" s="374"/>
      <c r="AD77" s="375"/>
      <c r="AE77" s="376"/>
      <c r="AF77" s="377"/>
      <c r="AG77" s="377"/>
      <c r="AH77" s="377"/>
      <c r="AI77" s="378"/>
      <c r="AJ77" s="376"/>
      <c r="AK77" s="377"/>
      <c r="AL77" s="377"/>
      <c r="AM77" s="377"/>
      <c r="AN77" s="377"/>
      <c r="AO77" s="378"/>
      <c r="AP77" s="176"/>
      <c r="AQ77" s="442"/>
      <c r="AR77" s="442"/>
      <c r="AS77" s="442"/>
      <c r="AT77" s="442"/>
      <c r="AU77" s="159"/>
      <c r="AV77" s="159"/>
      <c r="AW77" s="159"/>
      <c r="AX77" s="159"/>
      <c r="AY77" s="159"/>
      <c r="AZ77" s="159"/>
      <c r="BA77" s="159"/>
      <c r="BB77" s="159"/>
      <c r="BC77" s="178"/>
    </row>
    <row r="78" spans="1:61" ht="15" customHeight="1">
      <c r="A78" s="5"/>
      <c r="B78" s="18"/>
      <c r="C78" s="432" t="s">
        <v>90</v>
      </c>
      <c r="D78" s="432"/>
      <c r="E78" s="432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3"/>
      <c r="X78" s="434">
        <v>1</v>
      </c>
      <c r="Y78" s="435"/>
      <c r="Z78" s="435"/>
      <c r="AA78" s="436"/>
      <c r="AB78" s="385" t="s">
        <v>59</v>
      </c>
      <c r="AC78" s="386"/>
      <c r="AD78" s="387"/>
      <c r="AE78" s="362"/>
      <c r="AF78" s="363"/>
      <c r="AG78" s="363"/>
      <c r="AH78" s="363"/>
      <c r="AI78" s="364"/>
      <c r="AJ78" s="403"/>
      <c r="AK78" s="404"/>
      <c r="AL78" s="404"/>
      <c r="AM78" s="404"/>
      <c r="AN78" s="404"/>
      <c r="AO78" s="405"/>
      <c r="AP78" s="187"/>
      <c r="AQ78" s="188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86"/>
      <c r="BF78" s="21"/>
      <c r="BH78" s="21" t="e">
        <f>SUM(#REF!)</f>
        <v>#REF!</v>
      </c>
      <c r="BI78" s="189" t="e">
        <f>SUM(#REF!)</f>
        <v>#REF!</v>
      </c>
    </row>
    <row r="79" spans="1:61" ht="15" customHeight="1">
      <c r="A79" s="5"/>
      <c r="B79" s="11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1"/>
      <c r="X79" s="437"/>
      <c r="Y79" s="438"/>
      <c r="Z79" s="438"/>
      <c r="AA79" s="439"/>
      <c r="AB79" s="388"/>
      <c r="AC79" s="389"/>
      <c r="AD79" s="390"/>
      <c r="AE79" s="376"/>
      <c r="AF79" s="377"/>
      <c r="AG79" s="377"/>
      <c r="AH79" s="377"/>
      <c r="AI79" s="378"/>
      <c r="AJ79" s="406"/>
      <c r="AK79" s="407"/>
      <c r="AL79" s="407"/>
      <c r="AM79" s="407"/>
      <c r="AN79" s="407"/>
      <c r="AO79" s="408"/>
      <c r="AP79" s="176"/>
      <c r="AQ79" s="461"/>
      <c r="AR79" s="461"/>
      <c r="AS79" s="461"/>
      <c r="AT79" s="461"/>
      <c r="AU79" s="159"/>
      <c r="AV79" s="159"/>
      <c r="AW79" s="159"/>
      <c r="AX79" s="159"/>
      <c r="AY79" s="159"/>
      <c r="AZ79" s="159"/>
      <c r="BA79" s="159"/>
      <c r="BB79" s="159"/>
      <c r="BC79" s="178"/>
      <c r="BH79" s="21"/>
    </row>
    <row r="80" spans="1:61" ht="15" customHeight="1">
      <c r="A80" s="5"/>
      <c r="B80" s="6"/>
      <c r="C80" s="432" t="s">
        <v>91</v>
      </c>
      <c r="D80" s="432"/>
      <c r="E80" s="432"/>
      <c r="F80" s="432"/>
      <c r="G80" s="432"/>
      <c r="H80" s="432"/>
      <c r="I80" s="432"/>
      <c r="J80" s="432"/>
      <c r="K80" s="432"/>
      <c r="L80" s="432"/>
      <c r="M80" s="432"/>
      <c r="N80" s="432"/>
      <c r="O80" s="432"/>
      <c r="P80" s="432"/>
      <c r="Q80" s="432"/>
      <c r="R80" s="432"/>
      <c r="S80" s="432"/>
      <c r="T80" s="432"/>
      <c r="U80" s="432"/>
      <c r="V80" s="432"/>
      <c r="W80" s="433"/>
      <c r="X80" s="434"/>
      <c r="Y80" s="435"/>
      <c r="Z80" s="435"/>
      <c r="AA80" s="436"/>
      <c r="AB80" s="382"/>
      <c r="AC80" s="383"/>
      <c r="AD80" s="384"/>
      <c r="AE80" s="391"/>
      <c r="AF80" s="392"/>
      <c r="AG80" s="392"/>
      <c r="AH80" s="392"/>
      <c r="AI80" s="393"/>
      <c r="AJ80" s="391">
        <f>SUM(AJ78:AO79)</f>
        <v>0</v>
      </c>
      <c r="AK80" s="392"/>
      <c r="AL80" s="392"/>
      <c r="AM80" s="392"/>
      <c r="AN80" s="392"/>
      <c r="AO80" s="393"/>
      <c r="AP80" s="173"/>
      <c r="AQ80" s="174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75"/>
      <c r="BH80" s="21"/>
    </row>
    <row r="81" spans="1:61" ht="15" customHeight="1">
      <c r="A81" s="5"/>
      <c r="B81" s="11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1"/>
      <c r="X81" s="437"/>
      <c r="Y81" s="438"/>
      <c r="Z81" s="438"/>
      <c r="AA81" s="439"/>
      <c r="AB81" s="373"/>
      <c r="AC81" s="374"/>
      <c r="AD81" s="375"/>
      <c r="AE81" s="376"/>
      <c r="AF81" s="377"/>
      <c r="AG81" s="377"/>
      <c r="AH81" s="377"/>
      <c r="AI81" s="378"/>
      <c r="AJ81" s="376"/>
      <c r="AK81" s="377"/>
      <c r="AL81" s="377"/>
      <c r="AM81" s="377"/>
      <c r="AN81" s="377"/>
      <c r="AO81" s="378"/>
      <c r="AP81" s="176"/>
      <c r="AQ81" s="442"/>
      <c r="AR81" s="442"/>
      <c r="AS81" s="442"/>
      <c r="AT81" s="442"/>
      <c r="AU81" s="159"/>
      <c r="AV81" s="159"/>
      <c r="AW81" s="159"/>
      <c r="AX81" s="159"/>
      <c r="AY81" s="159"/>
      <c r="AZ81" s="159"/>
      <c r="BA81" s="159"/>
      <c r="BB81" s="159"/>
      <c r="BC81" s="178"/>
      <c r="BH81" s="21"/>
    </row>
    <row r="82" spans="1:61" ht="15" customHeight="1">
      <c r="A82" s="5"/>
      <c r="B82" s="18"/>
      <c r="C82" s="450" t="s">
        <v>92</v>
      </c>
      <c r="D82" s="450"/>
      <c r="E82" s="450"/>
      <c r="F82" s="450"/>
      <c r="G82" s="450"/>
      <c r="H82" s="450"/>
      <c r="I82" s="450"/>
      <c r="J82" s="450"/>
      <c r="K82" s="450"/>
      <c r="L82" s="450"/>
      <c r="M82" s="450"/>
      <c r="N82" s="450"/>
      <c r="O82" s="450"/>
      <c r="P82" s="450"/>
      <c r="Q82" s="450"/>
      <c r="R82" s="450"/>
      <c r="S82" s="450"/>
      <c r="T82" s="450"/>
      <c r="U82" s="450"/>
      <c r="V82" s="450"/>
      <c r="W82" s="451"/>
      <c r="X82" s="444"/>
      <c r="Y82" s="445"/>
      <c r="Z82" s="445"/>
      <c r="AA82" s="446"/>
      <c r="AB82" s="370"/>
      <c r="AC82" s="371"/>
      <c r="AD82" s="372"/>
      <c r="AE82" s="362"/>
      <c r="AF82" s="363"/>
      <c r="AG82" s="363"/>
      <c r="AH82" s="363"/>
      <c r="AI82" s="364"/>
      <c r="AJ82" s="362">
        <f>AJ80+AJ76</f>
        <v>0</v>
      </c>
      <c r="AK82" s="363"/>
      <c r="AL82" s="363"/>
      <c r="AM82" s="363"/>
      <c r="AN82" s="363"/>
      <c r="AO82" s="364"/>
      <c r="AP82" s="187"/>
      <c r="AQ82" s="188"/>
      <c r="AR82" s="160"/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86"/>
      <c r="BH82" s="21"/>
    </row>
    <row r="83" spans="1:61" ht="15" customHeight="1">
      <c r="A83" s="5"/>
      <c r="B83" s="11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1"/>
      <c r="X83" s="437"/>
      <c r="Y83" s="438"/>
      <c r="Z83" s="438"/>
      <c r="AA83" s="439"/>
      <c r="AB83" s="373"/>
      <c r="AC83" s="374"/>
      <c r="AD83" s="375"/>
      <c r="AE83" s="376"/>
      <c r="AF83" s="377"/>
      <c r="AG83" s="377"/>
      <c r="AH83" s="377"/>
      <c r="AI83" s="378"/>
      <c r="AJ83" s="376"/>
      <c r="AK83" s="377"/>
      <c r="AL83" s="377"/>
      <c r="AM83" s="377"/>
      <c r="AN83" s="377"/>
      <c r="AO83" s="378"/>
      <c r="AP83" s="176"/>
      <c r="AQ83" s="442"/>
      <c r="AR83" s="442"/>
      <c r="AS83" s="442"/>
      <c r="AT83" s="442"/>
      <c r="AU83" s="159"/>
      <c r="AV83" s="159"/>
      <c r="AW83" s="159"/>
      <c r="AX83" s="159"/>
      <c r="AY83" s="159"/>
      <c r="AZ83" s="159"/>
      <c r="BA83" s="159"/>
      <c r="BB83" s="159"/>
      <c r="BC83" s="178"/>
      <c r="BH83" s="21"/>
    </row>
    <row r="84" spans="1:61" ht="15" customHeight="1">
      <c r="A84" s="5"/>
      <c r="B84" s="172"/>
      <c r="C84" s="432" t="s">
        <v>93</v>
      </c>
      <c r="D84" s="432"/>
      <c r="E84" s="432"/>
      <c r="F84" s="432"/>
      <c r="G84" s="432"/>
      <c r="H84" s="432"/>
      <c r="I84" s="432"/>
      <c r="J84" s="432"/>
      <c r="K84" s="432"/>
      <c r="L84" s="432"/>
      <c r="M84" s="432"/>
      <c r="N84" s="432"/>
      <c r="O84" s="432"/>
      <c r="P84" s="432"/>
      <c r="Q84" s="432"/>
      <c r="R84" s="432"/>
      <c r="S84" s="432"/>
      <c r="T84" s="432"/>
      <c r="U84" s="432"/>
      <c r="V84" s="432"/>
      <c r="W84" s="433"/>
      <c r="X84" s="434"/>
      <c r="Y84" s="435"/>
      <c r="Z84" s="435"/>
      <c r="AA84" s="436"/>
      <c r="AB84" s="385"/>
      <c r="AC84" s="386"/>
      <c r="AD84" s="387"/>
      <c r="AE84" s="149"/>
      <c r="AF84" s="150"/>
      <c r="AG84" s="150"/>
      <c r="AH84" s="150"/>
      <c r="AI84" s="151"/>
      <c r="AJ84" s="416"/>
      <c r="AK84" s="417"/>
      <c r="AL84" s="417"/>
      <c r="AM84" s="417"/>
      <c r="AN84" s="417"/>
      <c r="AO84" s="418"/>
      <c r="AP84" s="179"/>
      <c r="AQ84" s="180"/>
      <c r="AR84" s="180"/>
      <c r="AS84" s="180"/>
      <c r="AT84" s="180"/>
      <c r="AU84" s="142"/>
      <c r="AV84" s="142"/>
      <c r="AW84" s="142"/>
      <c r="AX84" s="142"/>
      <c r="AY84" s="142"/>
      <c r="AZ84" s="142"/>
      <c r="BA84" s="142"/>
      <c r="BB84" s="142"/>
      <c r="BC84" s="175"/>
    </row>
    <row r="85" spans="1:61" ht="15" customHeight="1">
      <c r="A85" s="5"/>
      <c r="B85" s="24"/>
      <c r="C85" s="140"/>
      <c r="D85" s="140"/>
      <c r="E85" s="140"/>
      <c r="F85" s="140"/>
      <c r="G85" s="140"/>
      <c r="H85" s="379"/>
      <c r="I85" s="379"/>
      <c r="J85" s="379"/>
      <c r="K85" s="379"/>
      <c r="L85" s="147"/>
      <c r="M85" s="389"/>
      <c r="N85" s="389"/>
      <c r="O85" s="147"/>
      <c r="P85" s="449"/>
      <c r="Q85" s="449"/>
      <c r="R85" s="449"/>
      <c r="S85" s="449"/>
      <c r="T85" s="140"/>
      <c r="U85" s="140"/>
      <c r="V85" s="140"/>
      <c r="W85" s="141"/>
      <c r="X85" s="437"/>
      <c r="Y85" s="438"/>
      <c r="Z85" s="438"/>
      <c r="AA85" s="439"/>
      <c r="AB85" s="388"/>
      <c r="AC85" s="389"/>
      <c r="AD85" s="390"/>
      <c r="AE85" s="152"/>
      <c r="AF85" s="153"/>
      <c r="AG85" s="153"/>
      <c r="AH85" s="153"/>
      <c r="AI85" s="154"/>
      <c r="AJ85" s="406"/>
      <c r="AK85" s="407"/>
      <c r="AL85" s="407"/>
      <c r="AM85" s="407"/>
      <c r="AN85" s="407"/>
      <c r="AO85" s="408"/>
      <c r="AP85" s="17"/>
      <c r="AQ85" s="183"/>
      <c r="AR85" s="183"/>
      <c r="AS85" s="183"/>
      <c r="AT85" s="183"/>
      <c r="AU85" s="159"/>
      <c r="AV85" s="159"/>
      <c r="AW85" s="159"/>
      <c r="AX85" s="356"/>
      <c r="AY85" s="356"/>
      <c r="AZ85" s="356"/>
      <c r="BA85" s="356"/>
      <c r="BB85" s="356"/>
      <c r="BC85" s="357"/>
      <c r="BE85" s="21"/>
    </row>
    <row r="86" spans="1:61" ht="15" customHeight="1">
      <c r="A86" s="5"/>
      <c r="B86" s="18"/>
      <c r="C86" s="450" t="s">
        <v>94</v>
      </c>
      <c r="D86" s="450"/>
      <c r="E86" s="450"/>
      <c r="F86" s="450"/>
      <c r="G86" s="450"/>
      <c r="H86" s="450"/>
      <c r="I86" s="450"/>
      <c r="J86" s="450"/>
      <c r="K86" s="450"/>
      <c r="L86" s="450"/>
      <c r="M86" s="450"/>
      <c r="N86" s="450"/>
      <c r="O86" s="450"/>
      <c r="P86" s="450"/>
      <c r="Q86" s="450"/>
      <c r="R86" s="450"/>
      <c r="S86" s="450"/>
      <c r="T86" s="450"/>
      <c r="U86" s="450"/>
      <c r="V86" s="450"/>
      <c r="W86" s="451"/>
      <c r="X86" s="444"/>
      <c r="Y86" s="445"/>
      <c r="Z86" s="445"/>
      <c r="AA86" s="446"/>
      <c r="AB86" s="370"/>
      <c r="AC86" s="371"/>
      <c r="AD86" s="372"/>
      <c r="AE86" s="362"/>
      <c r="AF86" s="363"/>
      <c r="AG86" s="363"/>
      <c r="AH86" s="363"/>
      <c r="AI86" s="364"/>
      <c r="AJ86" s="362">
        <f>SUM(AJ82:AO85)</f>
        <v>0</v>
      </c>
      <c r="AK86" s="363"/>
      <c r="AL86" s="363"/>
      <c r="AM86" s="363"/>
      <c r="AN86" s="363"/>
      <c r="AO86" s="364"/>
      <c r="AP86" s="187"/>
      <c r="AQ86" s="188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86"/>
    </row>
    <row r="87" spans="1:61" ht="15" customHeight="1">
      <c r="A87" s="5"/>
      <c r="B87" s="11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1"/>
      <c r="X87" s="437"/>
      <c r="Y87" s="438"/>
      <c r="Z87" s="438"/>
      <c r="AA87" s="439"/>
      <c r="AB87" s="373"/>
      <c r="AC87" s="374"/>
      <c r="AD87" s="375"/>
      <c r="AE87" s="376"/>
      <c r="AF87" s="377"/>
      <c r="AG87" s="377"/>
      <c r="AH87" s="377"/>
      <c r="AI87" s="378"/>
      <c r="AJ87" s="376"/>
      <c r="AK87" s="377"/>
      <c r="AL87" s="377"/>
      <c r="AM87" s="377"/>
      <c r="AN87" s="377"/>
      <c r="AO87" s="378"/>
      <c r="AP87" s="176"/>
      <c r="AQ87" s="442"/>
      <c r="AR87" s="442"/>
      <c r="AS87" s="442"/>
      <c r="AT87" s="442"/>
      <c r="AU87" s="159"/>
      <c r="AV87" s="159"/>
      <c r="AW87" s="159"/>
      <c r="AX87" s="159"/>
      <c r="AY87" s="159"/>
      <c r="AZ87" s="159"/>
      <c r="BA87" s="159"/>
      <c r="BB87" s="159"/>
      <c r="BC87" s="178"/>
    </row>
    <row r="88" spans="1:61" ht="15" customHeight="1">
      <c r="A88" s="5"/>
      <c r="B88" s="172"/>
      <c r="C88" s="432" t="s">
        <v>95</v>
      </c>
      <c r="D88" s="432"/>
      <c r="E88" s="432"/>
      <c r="F88" s="432"/>
      <c r="G88" s="432"/>
      <c r="H88" s="432"/>
      <c r="I88" s="432"/>
      <c r="J88" s="432"/>
      <c r="K88" s="432"/>
      <c r="L88" s="432"/>
      <c r="M88" s="432"/>
      <c r="N88" s="432"/>
      <c r="O88" s="432"/>
      <c r="P88" s="432"/>
      <c r="Q88" s="432"/>
      <c r="R88" s="432"/>
      <c r="S88" s="432"/>
      <c r="T88" s="432"/>
      <c r="U88" s="432"/>
      <c r="V88" s="432"/>
      <c r="W88" s="433"/>
      <c r="X88" s="434"/>
      <c r="Y88" s="435"/>
      <c r="Z88" s="435"/>
      <c r="AA88" s="436"/>
      <c r="AB88" s="385"/>
      <c r="AC88" s="386"/>
      <c r="AD88" s="387"/>
      <c r="AE88" s="149"/>
      <c r="AF88" s="150"/>
      <c r="AG88" s="150"/>
      <c r="AH88" s="150"/>
      <c r="AI88" s="151"/>
      <c r="AJ88" s="403"/>
      <c r="AK88" s="404"/>
      <c r="AL88" s="404"/>
      <c r="AM88" s="404"/>
      <c r="AN88" s="404"/>
      <c r="AO88" s="405"/>
      <c r="AP88" s="179"/>
      <c r="AQ88" s="180"/>
      <c r="AR88" s="180"/>
      <c r="AS88" s="180"/>
      <c r="AT88" s="180"/>
      <c r="AU88" s="142"/>
      <c r="AV88" s="142"/>
      <c r="AW88" s="142"/>
      <c r="AX88" s="142"/>
      <c r="AY88" s="142"/>
      <c r="AZ88" s="142"/>
      <c r="BA88" s="142"/>
      <c r="BB88" s="142"/>
      <c r="BC88" s="175"/>
    </row>
    <row r="89" spans="1:61" ht="15" customHeight="1">
      <c r="A89" s="5"/>
      <c r="B89" s="24"/>
      <c r="C89" s="140"/>
      <c r="D89" s="140"/>
      <c r="E89" s="140"/>
      <c r="F89" s="140"/>
      <c r="G89" s="190"/>
      <c r="H89" s="379"/>
      <c r="I89" s="379"/>
      <c r="J89" s="379"/>
      <c r="K89" s="379"/>
      <c r="L89" s="147"/>
      <c r="M89" s="452"/>
      <c r="N89" s="452"/>
      <c r="O89" s="147"/>
      <c r="P89" s="449"/>
      <c r="Q89" s="449"/>
      <c r="R89" s="449"/>
      <c r="S89" s="449"/>
      <c r="T89" s="140"/>
      <c r="U89" s="483"/>
      <c r="V89" s="483"/>
      <c r="W89" s="484"/>
      <c r="X89" s="437"/>
      <c r="Y89" s="438"/>
      <c r="Z89" s="438"/>
      <c r="AA89" s="439"/>
      <c r="AB89" s="388"/>
      <c r="AC89" s="389"/>
      <c r="AD89" s="390"/>
      <c r="AE89" s="152"/>
      <c r="AF89" s="153"/>
      <c r="AG89" s="153"/>
      <c r="AH89" s="153"/>
      <c r="AI89" s="154"/>
      <c r="AJ89" s="406"/>
      <c r="AK89" s="407"/>
      <c r="AL89" s="407"/>
      <c r="AM89" s="407"/>
      <c r="AN89" s="407"/>
      <c r="AO89" s="408"/>
      <c r="AP89" s="17"/>
      <c r="AQ89" s="183"/>
      <c r="AR89" s="183"/>
      <c r="AS89" s="183"/>
      <c r="AT89" s="183"/>
      <c r="AU89" s="159"/>
      <c r="AV89" s="159"/>
      <c r="AW89" s="159"/>
      <c r="AX89" s="356"/>
      <c r="AY89" s="356"/>
      <c r="AZ89" s="356"/>
      <c r="BA89" s="356"/>
      <c r="BB89" s="356"/>
      <c r="BC89" s="357"/>
      <c r="BE89" s="21"/>
    </row>
    <row r="90" spans="1:61" ht="15" customHeight="1">
      <c r="A90" s="5"/>
      <c r="B90" s="172"/>
      <c r="C90" s="432" t="s">
        <v>96</v>
      </c>
      <c r="D90" s="432"/>
      <c r="E90" s="432"/>
      <c r="F90" s="432"/>
      <c r="G90" s="432"/>
      <c r="H90" s="432"/>
      <c r="I90" s="432"/>
      <c r="J90" s="432"/>
      <c r="K90" s="432"/>
      <c r="L90" s="432"/>
      <c r="M90" s="432"/>
      <c r="N90" s="432"/>
      <c r="O90" s="432"/>
      <c r="P90" s="432"/>
      <c r="Q90" s="432"/>
      <c r="R90" s="432"/>
      <c r="S90" s="432"/>
      <c r="T90" s="432"/>
      <c r="U90" s="432"/>
      <c r="V90" s="432"/>
      <c r="W90" s="433"/>
      <c r="X90" s="434"/>
      <c r="Y90" s="435"/>
      <c r="Z90" s="435"/>
      <c r="AA90" s="436"/>
      <c r="AB90" s="385"/>
      <c r="AC90" s="386"/>
      <c r="AD90" s="387"/>
      <c r="AE90" s="149"/>
      <c r="AF90" s="150"/>
      <c r="AG90" s="150"/>
      <c r="AH90" s="150"/>
      <c r="AI90" s="151"/>
      <c r="AJ90" s="391">
        <f>SUM(AJ86:AO89)</f>
        <v>0</v>
      </c>
      <c r="AK90" s="392"/>
      <c r="AL90" s="392"/>
      <c r="AM90" s="392"/>
      <c r="AN90" s="392"/>
      <c r="AO90" s="393"/>
      <c r="AP90" s="179"/>
      <c r="AQ90" s="180"/>
      <c r="AR90" s="180"/>
      <c r="AS90" s="180"/>
      <c r="AT90" s="180"/>
      <c r="AU90" s="142"/>
      <c r="AV90" s="142"/>
      <c r="AW90" s="142"/>
      <c r="AX90" s="142"/>
      <c r="AY90" s="142"/>
      <c r="AZ90" s="142"/>
      <c r="BA90" s="142"/>
      <c r="BB90" s="142"/>
      <c r="BC90" s="175"/>
    </row>
    <row r="91" spans="1:61" ht="15" customHeight="1">
      <c r="A91" s="5"/>
      <c r="B91" s="198"/>
      <c r="C91" s="38"/>
      <c r="D91" s="38"/>
      <c r="E91" s="38"/>
      <c r="F91" s="38"/>
      <c r="G91" s="199"/>
      <c r="H91" s="200"/>
      <c r="I91" s="200"/>
      <c r="J91" s="200"/>
      <c r="K91" s="200"/>
      <c r="L91" s="201"/>
      <c r="M91" s="202"/>
      <c r="N91" s="202"/>
      <c r="O91" s="202"/>
      <c r="P91" s="202"/>
      <c r="Q91" s="38"/>
      <c r="R91" s="201"/>
      <c r="S91" s="201"/>
      <c r="T91" s="201"/>
      <c r="U91" s="38"/>
      <c r="V91" s="38"/>
      <c r="W91" s="203"/>
      <c r="X91" s="453"/>
      <c r="Y91" s="454"/>
      <c r="Z91" s="454"/>
      <c r="AA91" s="455"/>
      <c r="AB91" s="456"/>
      <c r="AC91" s="457"/>
      <c r="AD91" s="458"/>
      <c r="AE91" s="33"/>
      <c r="AF91" s="34"/>
      <c r="AG91" s="34"/>
      <c r="AH91" s="34"/>
      <c r="AI91" s="35"/>
      <c r="AJ91" s="365"/>
      <c r="AK91" s="366"/>
      <c r="AL91" s="366"/>
      <c r="AM91" s="366"/>
      <c r="AN91" s="366"/>
      <c r="AO91" s="367"/>
      <c r="AP91" s="208"/>
      <c r="AQ91" s="209"/>
      <c r="AR91" s="209"/>
      <c r="AS91" s="209"/>
      <c r="AT91" s="209"/>
      <c r="AU91" s="27"/>
      <c r="AV91" s="27"/>
      <c r="AW91" s="27"/>
      <c r="AX91" s="459"/>
      <c r="AY91" s="459"/>
      <c r="AZ91" s="459"/>
      <c r="BA91" s="459"/>
      <c r="BB91" s="459"/>
      <c r="BC91" s="460"/>
      <c r="BE91" s="21"/>
    </row>
    <row r="92" spans="1:61" s="222" customFormat="1" ht="13.5">
      <c r="BF92" s="1"/>
      <c r="BG92" s="1"/>
      <c r="BH92" s="1"/>
      <c r="BI92" s="1"/>
    </row>
    <row r="93" spans="1:61" hidden="1"/>
    <row r="94" spans="1:61" ht="13.5" hidden="1">
      <c r="A94" s="5"/>
      <c r="B94" s="172"/>
      <c r="C94" s="9"/>
      <c r="D94" s="432" t="s">
        <v>25</v>
      </c>
      <c r="E94" s="432"/>
      <c r="F94" s="432"/>
      <c r="G94" s="432"/>
      <c r="H94" s="432"/>
      <c r="I94" s="432"/>
      <c r="J94" s="432"/>
      <c r="K94" s="432"/>
      <c r="L94" s="432"/>
      <c r="M94" s="432"/>
      <c r="N94" s="432"/>
      <c r="O94" s="432"/>
      <c r="P94" s="432"/>
      <c r="Q94" s="432"/>
      <c r="R94" s="432"/>
      <c r="S94" s="432"/>
      <c r="T94" s="432"/>
      <c r="U94" s="432"/>
      <c r="V94" s="432"/>
      <c r="W94" s="433"/>
      <c r="X94" s="382">
        <v>0</v>
      </c>
      <c r="Y94" s="383"/>
      <c r="Z94" s="383"/>
      <c r="AA94" s="384"/>
      <c r="AB94" s="385" t="s">
        <v>22</v>
      </c>
      <c r="AC94" s="386"/>
      <c r="AD94" s="387"/>
      <c r="AE94" s="149"/>
      <c r="AF94" s="150"/>
      <c r="AG94" s="150"/>
      <c r="AH94" s="150"/>
      <c r="AI94" s="151"/>
      <c r="AJ94" s="391">
        <f>SUBTOTAL(9,AJ96:AO97)</f>
        <v>0</v>
      </c>
      <c r="AK94" s="392"/>
      <c r="AL94" s="392"/>
      <c r="AM94" s="392"/>
      <c r="AN94" s="392"/>
      <c r="AO94" s="393"/>
      <c r="AP94" s="179"/>
      <c r="AQ94" s="180"/>
      <c r="AR94" s="180"/>
      <c r="AS94" s="180"/>
      <c r="AT94" s="180"/>
      <c r="AU94" s="142"/>
      <c r="AV94" s="142"/>
      <c r="AW94" s="142"/>
      <c r="AX94" s="142"/>
      <c r="AY94" s="142"/>
      <c r="AZ94" s="142"/>
      <c r="BA94" s="142"/>
      <c r="BB94" s="142"/>
      <c r="BC94" s="175"/>
    </row>
    <row r="95" spans="1:61" ht="13.5" hidden="1">
      <c r="A95" s="5"/>
      <c r="B95" s="24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1"/>
      <c r="X95" s="373"/>
      <c r="Y95" s="374"/>
      <c r="Z95" s="374"/>
      <c r="AA95" s="375"/>
      <c r="AB95" s="388"/>
      <c r="AC95" s="389"/>
      <c r="AD95" s="390"/>
      <c r="AE95" s="152"/>
      <c r="AF95" s="153"/>
      <c r="AG95" s="153"/>
      <c r="AH95" s="153"/>
      <c r="AI95" s="154"/>
      <c r="AJ95" s="376"/>
      <c r="AK95" s="377"/>
      <c r="AL95" s="377"/>
      <c r="AM95" s="377"/>
      <c r="AN95" s="377"/>
      <c r="AO95" s="378"/>
      <c r="AP95" s="17"/>
      <c r="AQ95" s="183"/>
      <c r="AR95" s="183"/>
      <c r="AS95" s="183"/>
      <c r="AT95" s="183"/>
      <c r="AU95" s="159"/>
      <c r="AV95" s="159"/>
      <c r="AW95" s="159"/>
      <c r="AX95" s="159"/>
      <c r="AY95" s="159"/>
      <c r="AZ95" s="159"/>
      <c r="BA95" s="159"/>
      <c r="BB95" s="159"/>
      <c r="BC95" s="178"/>
    </row>
    <row r="96" spans="1:61" ht="13.5" hidden="1">
      <c r="A96" s="5"/>
      <c r="B96" s="172"/>
      <c r="C96" s="9"/>
      <c r="D96" s="9"/>
      <c r="E96" s="432" t="s">
        <v>97</v>
      </c>
      <c r="F96" s="432"/>
      <c r="G96" s="432"/>
      <c r="H96" s="432"/>
      <c r="I96" s="432"/>
      <c r="J96" s="432"/>
      <c r="K96" s="432"/>
      <c r="L96" s="432"/>
      <c r="M96" s="432"/>
      <c r="N96" s="432"/>
      <c r="O96" s="432"/>
      <c r="P96" s="432"/>
      <c r="Q96" s="432"/>
      <c r="R96" s="432"/>
      <c r="S96" s="432"/>
      <c r="T96" s="432"/>
      <c r="U96" s="432"/>
      <c r="V96" s="432"/>
      <c r="W96" s="433"/>
      <c r="X96" s="382">
        <v>0</v>
      </c>
      <c r="Y96" s="383"/>
      <c r="Z96" s="383"/>
      <c r="AA96" s="384"/>
      <c r="AB96" s="385" t="s">
        <v>22</v>
      </c>
      <c r="AC96" s="386"/>
      <c r="AD96" s="387"/>
      <c r="AE96" s="149"/>
      <c r="AF96" s="150"/>
      <c r="AG96" s="150"/>
      <c r="AH96" s="150"/>
      <c r="AI96" s="151"/>
      <c r="AJ96" s="391">
        <v>0</v>
      </c>
      <c r="AK96" s="392"/>
      <c r="AL96" s="392"/>
      <c r="AM96" s="392"/>
      <c r="AN96" s="392"/>
      <c r="AO96" s="393"/>
      <c r="AP96" s="179"/>
      <c r="AQ96" s="180"/>
      <c r="AR96" s="180"/>
      <c r="AS96" s="180"/>
      <c r="AT96" s="180"/>
      <c r="AU96" s="142"/>
      <c r="AV96" s="142"/>
      <c r="AW96" s="142"/>
      <c r="AX96" s="142"/>
      <c r="AY96" s="142"/>
      <c r="AZ96" s="142"/>
      <c r="BA96" s="142"/>
      <c r="BB96" s="142"/>
      <c r="BC96" s="175"/>
    </row>
    <row r="97" spans="1:55" ht="13.5" hidden="1">
      <c r="A97" s="5"/>
      <c r="B97" s="24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1"/>
      <c r="X97" s="373"/>
      <c r="Y97" s="374"/>
      <c r="Z97" s="374"/>
      <c r="AA97" s="375"/>
      <c r="AB97" s="388"/>
      <c r="AC97" s="389"/>
      <c r="AD97" s="390"/>
      <c r="AE97" s="152"/>
      <c r="AF97" s="153"/>
      <c r="AG97" s="153"/>
      <c r="AH97" s="153"/>
      <c r="AI97" s="154"/>
      <c r="AJ97" s="376"/>
      <c r="AK97" s="377"/>
      <c r="AL97" s="377"/>
      <c r="AM97" s="377"/>
      <c r="AN97" s="377"/>
      <c r="AO97" s="378"/>
      <c r="AP97" s="17"/>
      <c r="AQ97" s="183"/>
      <c r="AR97" s="183"/>
      <c r="AS97" s="183"/>
      <c r="AT97" s="183"/>
      <c r="AU97" s="159"/>
      <c r="AV97" s="159"/>
      <c r="AW97" s="159"/>
      <c r="AX97" s="159"/>
      <c r="AY97" s="159"/>
      <c r="AZ97" s="159"/>
      <c r="BA97" s="159"/>
      <c r="BB97" s="159"/>
      <c r="BC97" s="178"/>
    </row>
    <row r="98" spans="1:55" ht="13.5" hidden="1">
      <c r="A98" s="5"/>
      <c r="B98" s="172"/>
      <c r="C98" s="9"/>
      <c r="D98" s="432" t="s">
        <v>98</v>
      </c>
      <c r="E98" s="432"/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2"/>
      <c r="Q98" s="432"/>
      <c r="R98" s="432"/>
      <c r="S98" s="432"/>
      <c r="T98" s="432"/>
      <c r="U98" s="432"/>
      <c r="V98" s="432"/>
      <c r="W98" s="433"/>
      <c r="X98" s="382">
        <v>0</v>
      </c>
      <c r="Y98" s="383"/>
      <c r="Z98" s="383"/>
      <c r="AA98" s="384"/>
      <c r="AB98" s="385" t="s">
        <v>22</v>
      </c>
      <c r="AC98" s="386"/>
      <c r="AD98" s="387"/>
      <c r="AE98" s="149"/>
      <c r="AF98" s="150"/>
      <c r="AG98" s="150"/>
      <c r="AH98" s="150"/>
      <c r="AI98" s="151"/>
      <c r="AJ98" s="362">
        <f>SUBTOTAL(9,AJ100:AO101)</f>
        <v>0</v>
      </c>
      <c r="AK98" s="363"/>
      <c r="AL98" s="363"/>
      <c r="AM98" s="363"/>
      <c r="AN98" s="363"/>
      <c r="AO98" s="364"/>
      <c r="AP98" s="179"/>
      <c r="AQ98" s="180"/>
      <c r="AR98" s="180"/>
      <c r="AS98" s="180"/>
      <c r="AT98" s="180"/>
      <c r="AU98" s="142"/>
      <c r="AV98" s="142"/>
      <c r="AW98" s="142"/>
      <c r="AX98" s="142"/>
      <c r="AY98" s="142"/>
      <c r="AZ98" s="142"/>
      <c r="BA98" s="142"/>
      <c r="BB98" s="142"/>
      <c r="BC98" s="175"/>
    </row>
    <row r="99" spans="1:55" ht="13.5" hidden="1">
      <c r="A99" s="5"/>
      <c r="B99" s="24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1"/>
      <c r="X99" s="373"/>
      <c r="Y99" s="374"/>
      <c r="Z99" s="374"/>
      <c r="AA99" s="375"/>
      <c r="AB99" s="388"/>
      <c r="AC99" s="389"/>
      <c r="AD99" s="390"/>
      <c r="AE99" s="152"/>
      <c r="AF99" s="153"/>
      <c r="AG99" s="153"/>
      <c r="AH99" s="153"/>
      <c r="AI99" s="154"/>
      <c r="AJ99" s="376"/>
      <c r="AK99" s="377"/>
      <c r="AL99" s="377"/>
      <c r="AM99" s="377"/>
      <c r="AN99" s="377"/>
      <c r="AO99" s="378"/>
      <c r="AP99" s="17"/>
      <c r="AQ99" s="183"/>
      <c r="AR99" s="183"/>
      <c r="AS99" s="183"/>
      <c r="AT99" s="183"/>
      <c r="AU99" s="159"/>
      <c r="AV99" s="159"/>
      <c r="AW99" s="159"/>
      <c r="AX99" s="159"/>
      <c r="AY99" s="159"/>
      <c r="AZ99" s="159"/>
      <c r="BA99" s="159"/>
      <c r="BB99" s="159"/>
      <c r="BC99" s="178"/>
    </row>
    <row r="100" spans="1:55" ht="13.5" hidden="1">
      <c r="A100" s="5"/>
      <c r="B100" s="172"/>
      <c r="C100" s="9"/>
      <c r="D100" s="9"/>
      <c r="E100" s="432" t="s">
        <v>89</v>
      </c>
      <c r="F100" s="432"/>
      <c r="G100" s="432"/>
      <c r="H100" s="432"/>
      <c r="I100" s="432"/>
      <c r="J100" s="432"/>
      <c r="K100" s="432"/>
      <c r="L100" s="432"/>
      <c r="M100" s="432"/>
      <c r="N100" s="432"/>
      <c r="O100" s="432"/>
      <c r="P100" s="432"/>
      <c r="Q100" s="432"/>
      <c r="R100" s="432"/>
      <c r="S100" s="432"/>
      <c r="T100" s="432"/>
      <c r="U100" s="432"/>
      <c r="V100" s="432"/>
      <c r="W100" s="433"/>
      <c r="X100" s="382">
        <v>0</v>
      </c>
      <c r="Y100" s="383"/>
      <c r="Z100" s="383"/>
      <c r="AA100" s="384"/>
      <c r="AB100" s="385" t="s">
        <v>22</v>
      </c>
      <c r="AC100" s="386"/>
      <c r="AD100" s="387"/>
      <c r="AE100" s="149"/>
      <c r="AF100" s="150"/>
      <c r="AG100" s="150"/>
      <c r="AH100" s="150"/>
      <c r="AI100" s="151"/>
      <c r="AJ100" s="391">
        <v>0</v>
      </c>
      <c r="AK100" s="392"/>
      <c r="AL100" s="392"/>
      <c r="AM100" s="392"/>
      <c r="AN100" s="392"/>
      <c r="AO100" s="393"/>
      <c r="AP100" s="179"/>
      <c r="AQ100" s="180"/>
      <c r="AR100" s="180"/>
      <c r="AS100" s="180"/>
      <c r="AT100" s="180"/>
      <c r="AU100" s="142"/>
      <c r="AV100" s="142"/>
      <c r="AW100" s="142"/>
      <c r="AX100" s="142"/>
      <c r="AY100" s="142"/>
      <c r="AZ100" s="142"/>
      <c r="BA100" s="142"/>
      <c r="BB100" s="142"/>
      <c r="BC100" s="175"/>
    </row>
    <row r="101" spans="1:55" ht="13.5" hidden="1">
      <c r="A101" s="5"/>
      <c r="B101" s="24"/>
      <c r="C101" s="140"/>
      <c r="D101" s="140"/>
      <c r="E101" s="140"/>
      <c r="F101" s="394" t="s">
        <v>99</v>
      </c>
      <c r="G101" s="394"/>
      <c r="H101" s="394"/>
      <c r="I101" s="394"/>
      <c r="J101" s="394"/>
      <c r="K101" s="394"/>
      <c r="L101" s="394"/>
      <c r="M101" s="394"/>
      <c r="N101" s="394"/>
      <c r="O101" s="394"/>
      <c r="P101" s="394"/>
      <c r="Q101" s="394"/>
      <c r="R101" s="394"/>
      <c r="S101" s="394"/>
      <c r="T101" s="394"/>
      <c r="U101" s="394"/>
      <c r="V101" s="394"/>
      <c r="W101" s="395"/>
      <c r="X101" s="373"/>
      <c r="Y101" s="374"/>
      <c r="Z101" s="374"/>
      <c r="AA101" s="375"/>
      <c r="AB101" s="388"/>
      <c r="AC101" s="389"/>
      <c r="AD101" s="390"/>
      <c r="AE101" s="152"/>
      <c r="AF101" s="153"/>
      <c r="AG101" s="153"/>
      <c r="AH101" s="153"/>
      <c r="AI101" s="154"/>
      <c r="AJ101" s="376"/>
      <c r="AK101" s="377"/>
      <c r="AL101" s="377"/>
      <c r="AM101" s="377"/>
      <c r="AN101" s="377"/>
      <c r="AO101" s="378"/>
      <c r="AP101" s="17"/>
      <c r="AQ101" s="183"/>
      <c r="AR101" s="183"/>
      <c r="AS101" s="183"/>
      <c r="AT101" s="183"/>
      <c r="AU101" s="159"/>
      <c r="AV101" s="159"/>
      <c r="AW101" s="159"/>
      <c r="AX101" s="159"/>
      <c r="AY101" s="159"/>
      <c r="AZ101" s="159"/>
      <c r="BA101" s="159"/>
      <c r="BB101" s="159"/>
      <c r="BC101" s="178"/>
    </row>
    <row r="102" spans="1:55" ht="13.5" hidden="1">
      <c r="A102" s="5"/>
      <c r="B102" s="172"/>
      <c r="C102" s="9"/>
      <c r="D102" s="432" t="s">
        <v>100</v>
      </c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  <c r="U102" s="432"/>
      <c r="V102" s="432"/>
      <c r="W102" s="433"/>
      <c r="X102" s="382">
        <v>0</v>
      </c>
      <c r="Y102" s="383"/>
      <c r="Z102" s="383"/>
      <c r="AA102" s="384"/>
      <c r="AB102" s="385" t="s">
        <v>22</v>
      </c>
      <c r="AC102" s="386"/>
      <c r="AD102" s="387"/>
      <c r="AE102" s="149"/>
      <c r="AF102" s="150"/>
      <c r="AG102" s="150"/>
      <c r="AH102" s="150"/>
      <c r="AI102" s="151"/>
      <c r="AJ102" s="362">
        <f>SUBTOTAL(9,AJ104:AO105)</f>
        <v>0</v>
      </c>
      <c r="AK102" s="363"/>
      <c r="AL102" s="363"/>
      <c r="AM102" s="363"/>
      <c r="AN102" s="363"/>
      <c r="AO102" s="364"/>
      <c r="AP102" s="179"/>
      <c r="AQ102" s="180"/>
      <c r="AR102" s="180"/>
      <c r="AS102" s="180"/>
      <c r="AT102" s="180"/>
      <c r="AU102" s="142"/>
      <c r="AV102" s="142"/>
      <c r="AW102" s="142"/>
      <c r="AX102" s="142"/>
      <c r="AY102" s="142"/>
      <c r="AZ102" s="142"/>
      <c r="BA102" s="142"/>
      <c r="BB102" s="142"/>
      <c r="BC102" s="175"/>
    </row>
    <row r="103" spans="1:55" ht="13.5" hidden="1">
      <c r="A103" s="5"/>
      <c r="B103" s="24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1"/>
      <c r="X103" s="373"/>
      <c r="Y103" s="374"/>
      <c r="Z103" s="374"/>
      <c r="AA103" s="375"/>
      <c r="AB103" s="388"/>
      <c r="AC103" s="389"/>
      <c r="AD103" s="390"/>
      <c r="AE103" s="152"/>
      <c r="AF103" s="153"/>
      <c r="AG103" s="153"/>
      <c r="AH103" s="153"/>
      <c r="AI103" s="154"/>
      <c r="AJ103" s="376"/>
      <c r="AK103" s="377"/>
      <c r="AL103" s="377"/>
      <c r="AM103" s="377"/>
      <c r="AN103" s="377"/>
      <c r="AO103" s="378"/>
      <c r="AP103" s="17"/>
      <c r="AQ103" s="183"/>
      <c r="AR103" s="183"/>
      <c r="AS103" s="183"/>
      <c r="AT103" s="183"/>
      <c r="AU103" s="159"/>
      <c r="AV103" s="159"/>
      <c r="AW103" s="159"/>
      <c r="AX103" s="159"/>
      <c r="AY103" s="159"/>
      <c r="AZ103" s="159"/>
      <c r="BA103" s="159"/>
      <c r="BB103" s="159"/>
      <c r="BC103" s="178"/>
    </row>
    <row r="104" spans="1:55" ht="13.5" hidden="1">
      <c r="A104" s="5"/>
      <c r="B104" s="172"/>
      <c r="C104" s="9"/>
      <c r="D104" s="9"/>
      <c r="E104" s="432" t="s">
        <v>101</v>
      </c>
      <c r="F104" s="432"/>
      <c r="G104" s="432"/>
      <c r="H104" s="432"/>
      <c r="I104" s="432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3"/>
      <c r="X104" s="382">
        <v>0</v>
      </c>
      <c r="Y104" s="383"/>
      <c r="Z104" s="383"/>
      <c r="AA104" s="384"/>
      <c r="AB104" s="385" t="s">
        <v>22</v>
      </c>
      <c r="AC104" s="386"/>
      <c r="AD104" s="387"/>
      <c r="AE104" s="149"/>
      <c r="AF104" s="150"/>
      <c r="AG104" s="150"/>
      <c r="AH104" s="150"/>
      <c r="AI104" s="151"/>
      <c r="AJ104" s="391">
        <v>0</v>
      </c>
      <c r="AK104" s="392"/>
      <c r="AL104" s="392"/>
      <c r="AM104" s="392"/>
      <c r="AN104" s="392"/>
      <c r="AO104" s="393"/>
      <c r="AP104" s="179"/>
      <c r="AQ104" s="180"/>
      <c r="AR104" s="180"/>
      <c r="AS104" s="180"/>
      <c r="AT104" s="180"/>
      <c r="AU104" s="142"/>
      <c r="AV104" s="142"/>
      <c r="AW104" s="142"/>
      <c r="AX104" s="142"/>
      <c r="AY104" s="142"/>
      <c r="AZ104" s="142"/>
      <c r="BA104" s="142"/>
      <c r="BB104" s="142"/>
      <c r="BC104" s="175"/>
    </row>
    <row r="105" spans="1:55" ht="13.5" hidden="1">
      <c r="A105" s="5"/>
      <c r="B105" s="24"/>
      <c r="C105" s="140"/>
      <c r="D105" s="140"/>
      <c r="E105" s="140"/>
      <c r="F105" s="394"/>
      <c r="G105" s="394"/>
      <c r="H105" s="394"/>
      <c r="I105" s="394"/>
      <c r="J105" s="394"/>
      <c r="K105" s="394"/>
      <c r="L105" s="394"/>
      <c r="M105" s="394"/>
      <c r="N105" s="394"/>
      <c r="O105" s="394"/>
      <c r="P105" s="394"/>
      <c r="Q105" s="394"/>
      <c r="R105" s="394"/>
      <c r="S105" s="394"/>
      <c r="T105" s="394"/>
      <c r="U105" s="394"/>
      <c r="V105" s="394"/>
      <c r="W105" s="395"/>
      <c r="X105" s="373"/>
      <c r="Y105" s="374"/>
      <c r="Z105" s="374"/>
      <c r="AA105" s="375"/>
      <c r="AB105" s="388"/>
      <c r="AC105" s="389"/>
      <c r="AD105" s="390"/>
      <c r="AE105" s="152"/>
      <c r="AF105" s="153"/>
      <c r="AG105" s="153"/>
      <c r="AH105" s="153"/>
      <c r="AI105" s="154"/>
      <c r="AJ105" s="376"/>
      <c r="AK105" s="377"/>
      <c r="AL105" s="377"/>
      <c r="AM105" s="377"/>
      <c r="AN105" s="377"/>
      <c r="AO105" s="378"/>
      <c r="AP105" s="17"/>
      <c r="AQ105" s="183"/>
      <c r="AR105" s="183"/>
      <c r="AS105" s="183"/>
      <c r="AT105" s="183"/>
      <c r="AU105" s="159"/>
      <c r="AV105" s="159"/>
      <c r="AW105" s="159"/>
      <c r="AX105" s="159"/>
      <c r="AY105" s="159"/>
      <c r="AZ105" s="159"/>
      <c r="BA105" s="159"/>
      <c r="BB105" s="159"/>
      <c r="BC105" s="178"/>
    </row>
    <row r="106" spans="1:55" hidden="1"/>
  </sheetData>
  <mergeCells count="329">
    <mergeCell ref="AB34:AD35"/>
    <mergeCell ref="AE34:AI35"/>
    <mergeCell ref="AJ34:AO35"/>
    <mergeCell ref="H35:W35"/>
    <mergeCell ref="AQ35:AT35"/>
    <mergeCell ref="AQ75:AT75"/>
    <mergeCell ref="G74:W74"/>
    <mergeCell ref="X74:AA75"/>
    <mergeCell ref="AB74:AD75"/>
    <mergeCell ref="AE74:AI75"/>
    <mergeCell ref="AJ74:AO75"/>
    <mergeCell ref="H75:W75"/>
    <mergeCell ref="AQ71:AT71"/>
    <mergeCell ref="F72:W72"/>
    <mergeCell ref="X72:AA73"/>
    <mergeCell ref="AB72:AD73"/>
    <mergeCell ref="AE72:AI73"/>
    <mergeCell ref="AJ72:AO73"/>
    <mergeCell ref="H73:W73"/>
    <mergeCell ref="AQ73:AT73"/>
    <mergeCell ref="E70:W70"/>
    <mergeCell ref="X70:AA71"/>
    <mergeCell ref="AB70:AD71"/>
    <mergeCell ref="AE70:AI71"/>
    <mergeCell ref="AJ70:AO71"/>
    <mergeCell ref="H71:W71"/>
    <mergeCell ref="AQ69:AT69"/>
    <mergeCell ref="E64:W64"/>
    <mergeCell ref="X64:AA65"/>
    <mergeCell ref="AB64:AD65"/>
    <mergeCell ref="AE64:AI65"/>
    <mergeCell ref="AJ64:AO65"/>
    <mergeCell ref="H65:W65"/>
    <mergeCell ref="AQ65:AT65"/>
    <mergeCell ref="G68:W68"/>
    <mergeCell ref="X68:AA69"/>
    <mergeCell ref="AB68:AD69"/>
    <mergeCell ref="AE68:AI69"/>
    <mergeCell ref="AJ68:AO69"/>
    <mergeCell ref="H69:W69"/>
    <mergeCell ref="E54:W54"/>
    <mergeCell ref="X54:AA55"/>
    <mergeCell ref="AB54:AD55"/>
    <mergeCell ref="AE54:AI55"/>
    <mergeCell ref="AJ54:AO55"/>
    <mergeCell ref="H55:W55"/>
    <mergeCell ref="AQ59:AT59"/>
    <mergeCell ref="F60:W60"/>
    <mergeCell ref="X60:AA61"/>
    <mergeCell ref="AB60:AD61"/>
    <mergeCell ref="AE60:AI61"/>
    <mergeCell ref="AJ60:AO61"/>
    <mergeCell ref="H61:W61"/>
    <mergeCell ref="AQ61:AT61"/>
    <mergeCell ref="G58:W58"/>
    <mergeCell ref="X58:AA59"/>
    <mergeCell ref="AB58:AD59"/>
    <mergeCell ref="AE58:AI59"/>
    <mergeCell ref="AJ58:AO59"/>
    <mergeCell ref="H59:W59"/>
    <mergeCell ref="AJ96:AO97"/>
    <mergeCell ref="D98:W98"/>
    <mergeCell ref="AQ55:AT55"/>
    <mergeCell ref="F56:W56"/>
    <mergeCell ref="X56:AA57"/>
    <mergeCell ref="AB56:AD57"/>
    <mergeCell ref="AE56:AI57"/>
    <mergeCell ref="AJ56:AO57"/>
    <mergeCell ref="H57:W57"/>
    <mergeCell ref="AQ57:AT57"/>
    <mergeCell ref="AQ63:AT63"/>
    <mergeCell ref="F66:W66"/>
    <mergeCell ref="X66:AA67"/>
    <mergeCell ref="AB66:AD67"/>
    <mergeCell ref="AE66:AI67"/>
    <mergeCell ref="AJ66:AO67"/>
    <mergeCell ref="H67:W67"/>
    <mergeCell ref="AQ67:AT67"/>
    <mergeCell ref="G62:W62"/>
    <mergeCell ref="X62:AA63"/>
    <mergeCell ref="AB62:AD63"/>
    <mergeCell ref="AE62:AI63"/>
    <mergeCell ref="AJ62:AO63"/>
    <mergeCell ref="H63:W63"/>
    <mergeCell ref="X98:AA99"/>
    <mergeCell ref="AB98:AD99"/>
    <mergeCell ref="AJ98:AO99"/>
    <mergeCell ref="D94:W94"/>
    <mergeCell ref="X94:AA95"/>
    <mergeCell ref="AB94:AD95"/>
    <mergeCell ref="AJ94:AO95"/>
    <mergeCell ref="E104:W104"/>
    <mergeCell ref="X104:AA105"/>
    <mergeCell ref="AB104:AD105"/>
    <mergeCell ref="AJ104:AO105"/>
    <mergeCell ref="F105:W105"/>
    <mergeCell ref="E100:W100"/>
    <mergeCell ref="X100:AA101"/>
    <mergeCell ref="AB100:AD101"/>
    <mergeCell ref="AJ100:AO101"/>
    <mergeCell ref="F101:W101"/>
    <mergeCell ref="D102:W102"/>
    <mergeCell ref="X102:AA103"/>
    <mergeCell ref="AB102:AD103"/>
    <mergeCell ref="AJ102:AO103"/>
    <mergeCell ref="E96:W96"/>
    <mergeCell ref="X96:AA97"/>
    <mergeCell ref="AB96:AD97"/>
    <mergeCell ref="AX89:BC89"/>
    <mergeCell ref="C90:W90"/>
    <mergeCell ref="X90:AA91"/>
    <mergeCell ref="AB90:AD91"/>
    <mergeCell ref="AJ90:AO91"/>
    <mergeCell ref="AX91:BC91"/>
    <mergeCell ref="C88:W88"/>
    <mergeCell ref="X88:AA89"/>
    <mergeCell ref="AB88:AD89"/>
    <mergeCell ref="AJ88:AO89"/>
    <mergeCell ref="H89:K89"/>
    <mergeCell ref="M89:N89"/>
    <mergeCell ref="P89:S89"/>
    <mergeCell ref="U89:W89"/>
    <mergeCell ref="AX85:BC85"/>
    <mergeCell ref="C86:W86"/>
    <mergeCell ref="X86:AA87"/>
    <mergeCell ref="AB86:AD87"/>
    <mergeCell ref="AE86:AI87"/>
    <mergeCell ref="AJ86:AO87"/>
    <mergeCell ref="AQ87:AT87"/>
    <mergeCell ref="C84:W84"/>
    <mergeCell ref="X84:AA85"/>
    <mergeCell ref="AB84:AD85"/>
    <mergeCell ref="AJ84:AO85"/>
    <mergeCell ref="H85:K85"/>
    <mergeCell ref="M85:N85"/>
    <mergeCell ref="P85:S85"/>
    <mergeCell ref="C82:W82"/>
    <mergeCell ref="X82:AA83"/>
    <mergeCell ref="AB82:AD83"/>
    <mergeCell ref="AE82:AI83"/>
    <mergeCell ref="AJ82:AO83"/>
    <mergeCell ref="AQ83:AT83"/>
    <mergeCell ref="C80:W80"/>
    <mergeCell ref="X80:AA81"/>
    <mergeCell ref="AB80:AD81"/>
    <mergeCell ref="AE80:AI81"/>
    <mergeCell ref="AJ80:AO81"/>
    <mergeCell ref="AQ81:AT81"/>
    <mergeCell ref="C78:W78"/>
    <mergeCell ref="X78:AA79"/>
    <mergeCell ref="AB78:AD79"/>
    <mergeCell ref="AE78:AI79"/>
    <mergeCell ref="AJ78:AO79"/>
    <mergeCell ref="AQ79:AT79"/>
    <mergeCell ref="C76:W76"/>
    <mergeCell ref="X76:AA77"/>
    <mergeCell ref="AB76:AD77"/>
    <mergeCell ref="AE76:AI77"/>
    <mergeCell ref="AJ76:AO77"/>
    <mergeCell ref="AQ77:AT77"/>
    <mergeCell ref="AQ47:AT47"/>
    <mergeCell ref="G48:W48"/>
    <mergeCell ref="X48:AA49"/>
    <mergeCell ref="AB48:AD49"/>
    <mergeCell ref="AE48:AI49"/>
    <mergeCell ref="AJ48:AO49"/>
    <mergeCell ref="H49:W49"/>
    <mergeCell ref="AQ49:AT49"/>
    <mergeCell ref="X46:AA47"/>
    <mergeCell ref="AB46:AD47"/>
    <mergeCell ref="AE46:AI47"/>
    <mergeCell ref="AJ46:AO47"/>
    <mergeCell ref="H47:W47"/>
    <mergeCell ref="F46:W46"/>
    <mergeCell ref="AQ43:AT43"/>
    <mergeCell ref="G44:W44"/>
    <mergeCell ref="X44:AA45"/>
    <mergeCell ref="AB44:AD45"/>
    <mergeCell ref="AE44:AI45"/>
    <mergeCell ref="AJ44:AO45"/>
    <mergeCell ref="H45:W45"/>
    <mergeCell ref="AQ45:AT45"/>
    <mergeCell ref="X42:AA43"/>
    <mergeCell ref="AB42:AD43"/>
    <mergeCell ref="AE42:AI43"/>
    <mergeCell ref="AJ42:AO43"/>
    <mergeCell ref="H43:W43"/>
    <mergeCell ref="F42:W42"/>
    <mergeCell ref="AQ39:AT39"/>
    <mergeCell ref="G40:W40"/>
    <mergeCell ref="X40:AA41"/>
    <mergeCell ref="AB40:AD41"/>
    <mergeCell ref="AE40:AI41"/>
    <mergeCell ref="AJ40:AO41"/>
    <mergeCell ref="H41:W41"/>
    <mergeCell ref="AQ41:AT41"/>
    <mergeCell ref="X38:AA39"/>
    <mergeCell ref="AB38:AD39"/>
    <mergeCell ref="AE38:AI39"/>
    <mergeCell ref="AJ38:AO39"/>
    <mergeCell ref="H39:W39"/>
    <mergeCell ref="F38:W38"/>
    <mergeCell ref="AQ29:AT29"/>
    <mergeCell ref="X36:AA37"/>
    <mergeCell ref="AB36:AD37"/>
    <mergeCell ref="AE36:AI37"/>
    <mergeCell ref="AJ36:AO37"/>
    <mergeCell ref="H37:W37"/>
    <mergeCell ref="AQ37:AT37"/>
    <mergeCell ref="E36:W36"/>
    <mergeCell ref="H33:W33"/>
    <mergeCell ref="E30:W30"/>
    <mergeCell ref="X30:AA31"/>
    <mergeCell ref="AB30:AD31"/>
    <mergeCell ref="AE30:AI31"/>
    <mergeCell ref="AJ30:AO31"/>
    <mergeCell ref="H31:W31"/>
    <mergeCell ref="AQ31:AT31"/>
    <mergeCell ref="F32:W32"/>
    <mergeCell ref="X32:AA33"/>
    <mergeCell ref="AB32:AD33"/>
    <mergeCell ref="AE32:AI33"/>
    <mergeCell ref="AJ32:AO33"/>
    <mergeCell ref="AQ33:AT33"/>
    <mergeCell ref="G34:W34"/>
    <mergeCell ref="X34:AA35"/>
    <mergeCell ref="G28:W28"/>
    <mergeCell ref="X28:AA29"/>
    <mergeCell ref="AB28:AD29"/>
    <mergeCell ref="AE28:AI29"/>
    <mergeCell ref="AJ28:AO29"/>
    <mergeCell ref="H29:W29"/>
    <mergeCell ref="X26:AA27"/>
    <mergeCell ref="AB26:AD27"/>
    <mergeCell ref="AE26:AI27"/>
    <mergeCell ref="AJ26:AO27"/>
    <mergeCell ref="H27:W27"/>
    <mergeCell ref="AQ27:AT27"/>
    <mergeCell ref="F26:W26"/>
    <mergeCell ref="AQ25:AT25"/>
    <mergeCell ref="G24:W24"/>
    <mergeCell ref="X24:AA25"/>
    <mergeCell ref="AB24:AD25"/>
    <mergeCell ref="AE24:AI25"/>
    <mergeCell ref="AJ24:AO25"/>
    <mergeCell ref="H25:W25"/>
    <mergeCell ref="AQ21:AT21"/>
    <mergeCell ref="X22:AA23"/>
    <mergeCell ref="AB22:AD23"/>
    <mergeCell ref="AE22:AI23"/>
    <mergeCell ref="AJ22:AO23"/>
    <mergeCell ref="H23:W23"/>
    <mergeCell ref="AQ23:AT23"/>
    <mergeCell ref="G20:W20"/>
    <mergeCell ref="X20:AA21"/>
    <mergeCell ref="AB20:AD21"/>
    <mergeCell ref="AE20:AI21"/>
    <mergeCell ref="AJ20:AO21"/>
    <mergeCell ref="H21:W21"/>
    <mergeCell ref="F22:W22"/>
    <mergeCell ref="X18:AA19"/>
    <mergeCell ref="AB18:AD19"/>
    <mergeCell ref="AE18:AI19"/>
    <mergeCell ref="AJ18:AO19"/>
    <mergeCell ref="H19:W19"/>
    <mergeCell ref="AQ19:AT19"/>
    <mergeCell ref="G16:W16"/>
    <mergeCell ref="X16:AA17"/>
    <mergeCell ref="AB16:AD17"/>
    <mergeCell ref="AE16:AI17"/>
    <mergeCell ref="AJ16:AO17"/>
    <mergeCell ref="H17:W17"/>
    <mergeCell ref="F18:W18"/>
    <mergeCell ref="AQ15:AT15"/>
    <mergeCell ref="AQ13:AT13"/>
    <mergeCell ref="G12:W12"/>
    <mergeCell ref="X12:AA13"/>
    <mergeCell ref="AB12:AD13"/>
    <mergeCell ref="AE12:AI13"/>
    <mergeCell ref="AJ12:AO13"/>
    <mergeCell ref="H13:W13"/>
    <mergeCell ref="AQ17:AT17"/>
    <mergeCell ref="F10:W10"/>
    <mergeCell ref="X10:AA11"/>
    <mergeCell ref="AB10:AD11"/>
    <mergeCell ref="AE10:AI11"/>
    <mergeCell ref="AJ10:AO11"/>
    <mergeCell ref="G14:W14"/>
    <mergeCell ref="X14:AA15"/>
    <mergeCell ref="AB14:AD15"/>
    <mergeCell ref="AE14:AI15"/>
    <mergeCell ref="AJ14:AO15"/>
    <mergeCell ref="H15:W15"/>
    <mergeCell ref="AE4:AI5"/>
    <mergeCell ref="AJ4:AO5"/>
    <mergeCell ref="D6:W6"/>
    <mergeCell ref="X6:AA7"/>
    <mergeCell ref="AB6:AD7"/>
    <mergeCell ref="AE6:AI7"/>
    <mergeCell ref="AJ6:AO7"/>
    <mergeCell ref="E8:W8"/>
    <mergeCell ref="X8:AA9"/>
    <mergeCell ref="AB8:AD9"/>
    <mergeCell ref="AE8:AI9"/>
    <mergeCell ref="AJ8:AO9"/>
    <mergeCell ref="G52:W52"/>
    <mergeCell ref="X52:AA53"/>
    <mergeCell ref="AB52:AD53"/>
    <mergeCell ref="AE52:AI53"/>
    <mergeCell ref="AJ52:AO53"/>
    <mergeCell ref="H53:W53"/>
    <mergeCell ref="AQ53:AT53"/>
    <mergeCell ref="B2:BC2"/>
    <mergeCell ref="B3:W3"/>
    <mergeCell ref="X3:AA3"/>
    <mergeCell ref="AB3:AD3"/>
    <mergeCell ref="AE3:AI3"/>
    <mergeCell ref="AJ3:AO3"/>
    <mergeCell ref="AP3:BC3"/>
    <mergeCell ref="F50:W50"/>
    <mergeCell ref="X50:AA51"/>
    <mergeCell ref="AB50:AD51"/>
    <mergeCell ref="AE50:AI51"/>
    <mergeCell ref="AJ50:AO51"/>
    <mergeCell ref="H51:W51"/>
    <mergeCell ref="AQ51:AT51"/>
    <mergeCell ref="C4:W4"/>
    <mergeCell ref="X4:AA5"/>
    <mergeCell ref="AB4:AD5"/>
  </mergeCells>
  <phoneticPr fontId="4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landscape" r:id="rId1"/>
  <headerFooter alignWithMargins="0"/>
  <rowBreaks count="2" manualBreakCount="2">
    <brk id="35" min="1" max="54" man="1"/>
    <brk id="67" min="1" max="5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I100"/>
  <sheetViews>
    <sheetView showGridLines="0" showZeros="0" view="pageBreakPreview" zoomScale="90" zoomScaleNormal="100" zoomScaleSheetLayoutView="90" workbookViewId="0">
      <pane xSplit="1" ySplit="3" topLeftCell="B49" activePane="bottomRight" state="frozen"/>
      <selection activeCell="B15" sqref="B15:B16"/>
      <selection pane="topRight" activeCell="B15" sqref="B15:B16"/>
      <selection pane="bottomLeft" activeCell="B15" sqref="B15:B16"/>
      <selection pane="bottomRight" activeCell="AJ74" sqref="C74:AO75"/>
    </sheetView>
  </sheetViews>
  <sheetFormatPr defaultRowHeight="12"/>
  <cols>
    <col min="1" max="55" width="2.625" style="1" customWidth="1"/>
    <col min="56" max="56" width="9.5" style="1" customWidth="1"/>
    <col min="57" max="57" width="9.625" style="1" customWidth="1"/>
    <col min="58" max="58" width="11.75" style="1" bestFit="1" customWidth="1"/>
    <col min="59" max="256" width="9" style="1"/>
    <col min="257" max="311" width="2.625" style="1" customWidth="1"/>
    <col min="312" max="312" width="9.5" style="1" customWidth="1"/>
    <col min="313" max="313" width="9.625" style="1" customWidth="1"/>
    <col min="314" max="314" width="11.75" style="1" bestFit="1" customWidth="1"/>
    <col min="315" max="512" width="9" style="1"/>
    <col min="513" max="567" width="2.625" style="1" customWidth="1"/>
    <col min="568" max="568" width="9.5" style="1" customWidth="1"/>
    <col min="569" max="569" width="9.625" style="1" customWidth="1"/>
    <col min="570" max="570" width="11.75" style="1" bestFit="1" customWidth="1"/>
    <col min="571" max="768" width="9" style="1"/>
    <col min="769" max="823" width="2.625" style="1" customWidth="1"/>
    <col min="824" max="824" width="9.5" style="1" customWidth="1"/>
    <col min="825" max="825" width="9.625" style="1" customWidth="1"/>
    <col min="826" max="826" width="11.75" style="1" bestFit="1" customWidth="1"/>
    <col min="827" max="1024" width="9" style="1"/>
    <col min="1025" max="1079" width="2.625" style="1" customWidth="1"/>
    <col min="1080" max="1080" width="9.5" style="1" customWidth="1"/>
    <col min="1081" max="1081" width="9.625" style="1" customWidth="1"/>
    <col min="1082" max="1082" width="11.75" style="1" bestFit="1" customWidth="1"/>
    <col min="1083" max="1280" width="9" style="1"/>
    <col min="1281" max="1335" width="2.625" style="1" customWidth="1"/>
    <col min="1336" max="1336" width="9.5" style="1" customWidth="1"/>
    <col min="1337" max="1337" width="9.625" style="1" customWidth="1"/>
    <col min="1338" max="1338" width="11.75" style="1" bestFit="1" customWidth="1"/>
    <col min="1339" max="1536" width="9" style="1"/>
    <col min="1537" max="1591" width="2.625" style="1" customWidth="1"/>
    <col min="1592" max="1592" width="9.5" style="1" customWidth="1"/>
    <col min="1593" max="1593" width="9.625" style="1" customWidth="1"/>
    <col min="1594" max="1594" width="11.75" style="1" bestFit="1" customWidth="1"/>
    <col min="1595" max="1792" width="9" style="1"/>
    <col min="1793" max="1847" width="2.625" style="1" customWidth="1"/>
    <col min="1848" max="1848" width="9.5" style="1" customWidth="1"/>
    <col min="1849" max="1849" width="9.625" style="1" customWidth="1"/>
    <col min="1850" max="1850" width="11.75" style="1" bestFit="1" customWidth="1"/>
    <col min="1851" max="2048" width="9" style="1"/>
    <col min="2049" max="2103" width="2.625" style="1" customWidth="1"/>
    <col min="2104" max="2104" width="9.5" style="1" customWidth="1"/>
    <col min="2105" max="2105" width="9.625" style="1" customWidth="1"/>
    <col min="2106" max="2106" width="11.75" style="1" bestFit="1" customWidth="1"/>
    <col min="2107" max="2304" width="9" style="1"/>
    <col min="2305" max="2359" width="2.625" style="1" customWidth="1"/>
    <col min="2360" max="2360" width="9.5" style="1" customWidth="1"/>
    <col min="2361" max="2361" width="9.625" style="1" customWidth="1"/>
    <col min="2362" max="2362" width="11.75" style="1" bestFit="1" customWidth="1"/>
    <col min="2363" max="2560" width="9" style="1"/>
    <col min="2561" max="2615" width="2.625" style="1" customWidth="1"/>
    <col min="2616" max="2616" width="9.5" style="1" customWidth="1"/>
    <col min="2617" max="2617" width="9.625" style="1" customWidth="1"/>
    <col min="2618" max="2618" width="11.75" style="1" bestFit="1" customWidth="1"/>
    <col min="2619" max="2816" width="9" style="1"/>
    <col min="2817" max="2871" width="2.625" style="1" customWidth="1"/>
    <col min="2872" max="2872" width="9.5" style="1" customWidth="1"/>
    <col min="2873" max="2873" width="9.625" style="1" customWidth="1"/>
    <col min="2874" max="2874" width="11.75" style="1" bestFit="1" customWidth="1"/>
    <col min="2875" max="3072" width="9" style="1"/>
    <col min="3073" max="3127" width="2.625" style="1" customWidth="1"/>
    <col min="3128" max="3128" width="9.5" style="1" customWidth="1"/>
    <col min="3129" max="3129" width="9.625" style="1" customWidth="1"/>
    <col min="3130" max="3130" width="11.75" style="1" bestFit="1" customWidth="1"/>
    <col min="3131" max="3328" width="9" style="1"/>
    <col min="3329" max="3383" width="2.625" style="1" customWidth="1"/>
    <col min="3384" max="3384" width="9.5" style="1" customWidth="1"/>
    <col min="3385" max="3385" width="9.625" style="1" customWidth="1"/>
    <col min="3386" max="3386" width="11.75" style="1" bestFit="1" customWidth="1"/>
    <col min="3387" max="3584" width="9" style="1"/>
    <col min="3585" max="3639" width="2.625" style="1" customWidth="1"/>
    <col min="3640" max="3640" width="9.5" style="1" customWidth="1"/>
    <col min="3641" max="3641" width="9.625" style="1" customWidth="1"/>
    <col min="3642" max="3642" width="11.75" style="1" bestFit="1" customWidth="1"/>
    <col min="3643" max="3840" width="9" style="1"/>
    <col min="3841" max="3895" width="2.625" style="1" customWidth="1"/>
    <col min="3896" max="3896" width="9.5" style="1" customWidth="1"/>
    <col min="3897" max="3897" width="9.625" style="1" customWidth="1"/>
    <col min="3898" max="3898" width="11.75" style="1" bestFit="1" customWidth="1"/>
    <col min="3899" max="4096" width="9" style="1"/>
    <col min="4097" max="4151" width="2.625" style="1" customWidth="1"/>
    <col min="4152" max="4152" width="9.5" style="1" customWidth="1"/>
    <col min="4153" max="4153" width="9.625" style="1" customWidth="1"/>
    <col min="4154" max="4154" width="11.75" style="1" bestFit="1" customWidth="1"/>
    <col min="4155" max="4352" width="9" style="1"/>
    <col min="4353" max="4407" width="2.625" style="1" customWidth="1"/>
    <col min="4408" max="4408" width="9.5" style="1" customWidth="1"/>
    <col min="4409" max="4409" width="9.625" style="1" customWidth="1"/>
    <col min="4410" max="4410" width="11.75" style="1" bestFit="1" customWidth="1"/>
    <col min="4411" max="4608" width="9" style="1"/>
    <col min="4609" max="4663" width="2.625" style="1" customWidth="1"/>
    <col min="4664" max="4664" width="9.5" style="1" customWidth="1"/>
    <col min="4665" max="4665" width="9.625" style="1" customWidth="1"/>
    <col min="4666" max="4666" width="11.75" style="1" bestFit="1" customWidth="1"/>
    <col min="4667" max="4864" width="9" style="1"/>
    <col min="4865" max="4919" width="2.625" style="1" customWidth="1"/>
    <col min="4920" max="4920" width="9.5" style="1" customWidth="1"/>
    <col min="4921" max="4921" width="9.625" style="1" customWidth="1"/>
    <col min="4922" max="4922" width="11.75" style="1" bestFit="1" customWidth="1"/>
    <col min="4923" max="5120" width="9" style="1"/>
    <col min="5121" max="5175" width="2.625" style="1" customWidth="1"/>
    <col min="5176" max="5176" width="9.5" style="1" customWidth="1"/>
    <col min="5177" max="5177" width="9.625" style="1" customWidth="1"/>
    <col min="5178" max="5178" width="11.75" style="1" bestFit="1" customWidth="1"/>
    <col min="5179" max="5376" width="9" style="1"/>
    <col min="5377" max="5431" width="2.625" style="1" customWidth="1"/>
    <col min="5432" max="5432" width="9.5" style="1" customWidth="1"/>
    <col min="5433" max="5433" width="9.625" style="1" customWidth="1"/>
    <col min="5434" max="5434" width="11.75" style="1" bestFit="1" customWidth="1"/>
    <col min="5435" max="5632" width="9" style="1"/>
    <col min="5633" max="5687" width="2.625" style="1" customWidth="1"/>
    <col min="5688" max="5688" width="9.5" style="1" customWidth="1"/>
    <col min="5689" max="5689" width="9.625" style="1" customWidth="1"/>
    <col min="5690" max="5690" width="11.75" style="1" bestFit="1" customWidth="1"/>
    <col min="5691" max="5888" width="9" style="1"/>
    <col min="5889" max="5943" width="2.625" style="1" customWidth="1"/>
    <col min="5944" max="5944" width="9.5" style="1" customWidth="1"/>
    <col min="5945" max="5945" width="9.625" style="1" customWidth="1"/>
    <col min="5946" max="5946" width="11.75" style="1" bestFit="1" customWidth="1"/>
    <col min="5947" max="6144" width="9" style="1"/>
    <col min="6145" max="6199" width="2.625" style="1" customWidth="1"/>
    <col min="6200" max="6200" width="9.5" style="1" customWidth="1"/>
    <col min="6201" max="6201" width="9.625" style="1" customWidth="1"/>
    <col min="6202" max="6202" width="11.75" style="1" bestFit="1" customWidth="1"/>
    <col min="6203" max="6400" width="9" style="1"/>
    <col min="6401" max="6455" width="2.625" style="1" customWidth="1"/>
    <col min="6456" max="6456" width="9.5" style="1" customWidth="1"/>
    <col min="6457" max="6457" width="9.625" style="1" customWidth="1"/>
    <col min="6458" max="6458" width="11.75" style="1" bestFit="1" customWidth="1"/>
    <col min="6459" max="6656" width="9" style="1"/>
    <col min="6657" max="6711" width="2.625" style="1" customWidth="1"/>
    <col min="6712" max="6712" width="9.5" style="1" customWidth="1"/>
    <col min="6713" max="6713" width="9.625" style="1" customWidth="1"/>
    <col min="6714" max="6714" width="11.75" style="1" bestFit="1" customWidth="1"/>
    <col min="6715" max="6912" width="9" style="1"/>
    <col min="6913" max="6967" width="2.625" style="1" customWidth="1"/>
    <col min="6968" max="6968" width="9.5" style="1" customWidth="1"/>
    <col min="6969" max="6969" width="9.625" style="1" customWidth="1"/>
    <col min="6970" max="6970" width="11.75" style="1" bestFit="1" customWidth="1"/>
    <col min="6971" max="7168" width="9" style="1"/>
    <col min="7169" max="7223" width="2.625" style="1" customWidth="1"/>
    <col min="7224" max="7224" width="9.5" style="1" customWidth="1"/>
    <col min="7225" max="7225" width="9.625" style="1" customWidth="1"/>
    <col min="7226" max="7226" width="11.75" style="1" bestFit="1" customWidth="1"/>
    <col min="7227" max="7424" width="9" style="1"/>
    <col min="7425" max="7479" width="2.625" style="1" customWidth="1"/>
    <col min="7480" max="7480" width="9.5" style="1" customWidth="1"/>
    <col min="7481" max="7481" width="9.625" style="1" customWidth="1"/>
    <col min="7482" max="7482" width="11.75" style="1" bestFit="1" customWidth="1"/>
    <col min="7483" max="7680" width="9" style="1"/>
    <col min="7681" max="7735" width="2.625" style="1" customWidth="1"/>
    <col min="7736" max="7736" width="9.5" style="1" customWidth="1"/>
    <col min="7737" max="7737" width="9.625" style="1" customWidth="1"/>
    <col min="7738" max="7738" width="11.75" style="1" bestFit="1" customWidth="1"/>
    <col min="7739" max="7936" width="9" style="1"/>
    <col min="7937" max="7991" width="2.625" style="1" customWidth="1"/>
    <col min="7992" max="7992" width="9.5" style="1" customWidth="1"/>
    <col min="7993" max="7993" width="9.625" style="1" customWidth="1"/>
    <col min="7994" max="7994" width="11.75" style="1" bestFit="1" customWidth="1"/>
    <col min="7995" max="8192" width="9" style="1"/>
    <col min="8193" max="8247" width="2.625" style="1" customWidth="1"/>
    <col min="8248" max="8248" width="9.5" style="1" customWidth="1"/>
    <col min="8249" max="8249" width="9.625" style="1" customWidth="1"/>
    <col min="8250" max="8250" width="11.75" style="1" bestFit="1" customWidth="1"/>
    <col min="8251" max="8448" width="9" style="1"/>
    <col min="8449" max="8503" width="2.625" style="1" customWidth="1"/>
    <col min="8504" max="8504" width="9.5" style="1" customWidth="1"/>
    <col min="8505" max="8505" width="9.625" style="1" customWidth="1"/>
    <col min="8506" max="8506" width="11.75" style="1" bestFit="1" customWidth="1"/>
    <col min="8507" max="8704" width="9" style="1"/>
    <col min="8705" max="8759" width="2.625" style="1" customWidth="1"/>
    <col min="8760" max="8760" width="9.5" style="1" customWidth="1"/>
    <col min="8761" max="8761" width="9.625" style="1" customWidth="1"/>
    <col min="8762" max="8762" width="11.75" style="1" bestFit="1" customWidth="1"/>
    <col min="8763" max="8960" width="9" style="1"/>
    <col min="8961" max="9015" width="2.625" style="1" customWidth="1"/>
    <col min="9016" max="9016" width="9.5" style="1" customWidth="1"/>
    <col min="9017" max="9017" width="9.625" style="1" customWidth="1"/>
    <col min="9018" max="9018" width="11.75" style="1" bestFit="1" customWidth="1"/>
    <col min="9019" max="9216" width="9" style="1"/>
    <col min="9217" max="9271" width="2.625" style="1" customWidth="1"/>
    <col min="9272" max="9272" width="9.5" style="1" customWidth="1"/>
    <col min="9273" max="9273" width="9.625" style="1" customWidth="1"/>
    <col min="9274" max="9274" width="11.75" style="1" bestFit="1" customWidth="1"/>
    <col min="9275" max="9472" width="9" style="1"/>
    <col min="9473" max="9527" width="2.625" style="1" customWidth="1"/>
    <col min="9528" max="9528" width="9.5" style="1" customWidth="1"/>
    <col min="9529" max="9529" width="9.625" style="1" customWidth="1"/>
    <col min="9530" max="9530" width="11.75" style="1" bestFit="1" customWidth="1"/>
    <col min="9531" max="9728" width="9" style="1"/>
    <col min="9729" max="9783" width="2.625" style="1" customWidth="1"/>
    <col min="9784" max="9784" width="9.5" style="1" customWidth="1"/>
    <col min="9785" max="9785" width="9.625" style="1" customWidth="1"/>
    <col min="9786" max="9786" width="11.75" style="1" bestFit="1" customWidth="1"/>
    <col min="9787" max="9984" width="9" style="1"/>
    <col min="9985" max="10039" width="2.625" style="1" customWidth="1"/>
    <col min="10040" max="10040" width="9.5" style="1" customWidth="1"/>
    <col min="10041" max="10041" width="9.625" style="1" customWidth="1"/>
    <col min="10042" max="10042" width="11.75" style="1" bestFit="1" customWidth="1"/>
    <col min="10043" max="10240" width="9" style="1"/>
    <col min="10241" max="10295" width="2.625" style="1" customWidth="1"/>
    <col min="10296" max="10296" width="9.5" style="1" customWidth="1"/>
    <col min="10297" max="10297" width="9.625" style="1" customWidth="1"/>
    <col min="10298" max="10298" width="11.75" style="1" bestFit="1" customWidth="1"/>
    <col min="10299" max="10496" width="9" style="1"/>
    <col min="10497" max="10551" width="2.625" style="1" customWidth="1"/>
    <col min="10552" max="10552" width="9.5" style="1" customWidth="1"/>
    <col min="10553" max="10553" width="9.625" style="1" customWidth="1"/>
    <col min="10554" max="10554" width="11.75" style="1" bestFit="1" customWidth="1"/>
    <col min="10555" max="10752" width="9" style="1"/>
    <col min="10753" max="10807" width="2.625" style="1" customWidth="1"/>
    <col min="10808" max="10808" width="9.5" style="1" customWidth="1"/>
    <col min="10809" max="10809" width="9.625" style="1" customWidth="1"/>
    <col min="10810" max="10810" width="11.75" style="1" bestFit="1" customWidth="1"/>
    <col min="10811" max="11008" width="9" style="1"/>
    <col min="11009" max="11063" width="2.625" style="1" customWidth="1"/>
    <col min="11064" max="11064" width="9.5" style="1" customWidth="1"/>
    <col min="11065" max="11065" width="9.625" style="1" customWidth="1"/>
    <col min="11066" max="11066" width="11.75" style="1" bestFit="1" customWidth="1"/>
    <col min="11067" max="11264" width="9" style="1"/>
    <col min="11265" max="11319" width="2.625" style="1" customWidth="1"/>
    <col min="11320" max="11320" width="9.5" style="1" customWidth="1"/>
    <col min="11321" max="11321" width="9.625" style="1" customWidth="1"/>
    <col min="11322" max="11322" width="11.75" style="1" bestFit="1" customWidth="1"/>
    <col min="11323" max="11520" width="9" style="1"/>
    <col min="11521" max="11575" width="2.625" style="1" customWidth="1"/>
    <col min="11576" max="11576" width="9.5" style="1" customWidth="1"/>
    <col min="11577" max="11577" width="9.625" style="1" customWidth="1"/>
    <col min="11578" max="11578" width="11.75" style="1" bestFit="1" customWidth="1"/>
    <col min="11579" max="11776" width="9" style="1"/>
    <col min="11777" max="11831" width="2.625" style="1" customWidth="1"/>
    <col min="11832" max="11832" width="9.5" style="1" customWidth="1"/>
    <col min="11833" max="11833" width="9.625" style="1" customWidth="1"/>
    <col min="11834" max="11834" width="11.75" style="1" bestFit="1" customWidth="1"/>
    <col min="11835" max="12032" width="9" style="1"/>
    <col min="12033" max="12087" width="2.625" style="1" customWidth="1"/>
    <col min="12088" max="12088" width="9.5" style="1" customWidth="1"/>
    <col min="12089" max="12089" width="9.625" style="1" customWidth="1"/>
    <col min="12090" max="12090" width="11.75" style="1" bestFit="1" customWidth="1"/>
    <col min="12091" max="12288" width="9" style="1"/>
    <col min="12289" max="12343" width="2.625" style="1" customWidth="1"/>
    <col min="12344" max="12344" width="9.5" style="1" customWidth="1"/>
    <col min="12345" max="12345" width="9.625" style="1" customWidth="1"/>
    <col min="12346" max="12346" width="11.75" style="1" bestFit="1" customWidth="1"/>
    <col min="12347" max="12544" width="9" style="1"/>
    <col min="12545" max="12599" width="2.625" style="1" customWidth="1"/>
    <col min="12600" max="12600" width="9.5" style="1" customWidth="1"/>
    <col min="12601" max="12601" width="9.625" style="1" customWidth="1"/>
    <col min="12602" max="12602" width="11.75" style="1" bestFit="1" customWidth="1"/>
    <col min="12603" max="12800" width="9" style="1"/>
    <col min="12801" max="12855" width="2.625" style="1" customWidth="1"/>
    <col min="12856" max="12856" width="9.5" style="1" customWidth="1"/>
    <col min="12857" max="12857" width="9.625" style="1" customWidth="1"/>
    <col min="12858" max="12858" width="11.75" style="1" bestFit="1" customWidth="1"/>
    <col min="12859" max="13056" width="9" style="1"/>
    <col min="13057" max="13111" width="2.625" style="1" customWidth="1"/>
    <col min="13112" max="13112" width="9.5" style="1" customWidth="1"/>
    <col min="13113" max="13113" width="9.625" style="1" customWidth="1"/>
    <col min="13114" max="13114" width="11.75" style="1" bestFit="1" customWidth="1"/>
    <col min="13115" max="13312" width="9" style="1"/>
    <col min="13313" max="13367" width="2.625" style="1" customWidth="1"/>
    <col min="13368" max="13368" width="9.5" style="1" customWidth="1"/>
    <col min="13369" max="13369" width="9.625" style="1" customWidth="1"/>
    <col min="13370" max="13370" width="11.75" style="1" bestFit="1" customWidth="1"/>
    <col min="13371" max="13568" width="9" style="1"/>
    <col min="13569" max="13623" width="2.625" style="1" customWidth="1"/>
    <col min="13624" max="13624" width="9.5" style="1" customWidth="1"/>
    <col min="13625" max="13625" width="9.625" style="1" customWidth="1"/>
    <col min="13626" max="13626" width="11.75" style="1" bestFit="1" customWidth="1"/>
    <col min="13627" max="13824" width="9" style="1"/>
    <col min="13825" max="13879" width="2.625" style="1" customWidth="1"/>
    <col min="13880" max="13880" width="9.5" style="1" customWidth="1"/>
    <col min="13881" max="13881" width="9.625" style="1" customWidth="1"/>
    <col min="13882" max="13882" width="11.75" style="1" bestFit="1" customWidth="1"/>
    <col min="13883" max="14080" width="9" style="1"/>
    <col min="14081" max="14135" width="2.625" style="1" customWidth="1"/>
    <col min="14136" max="14136" width="9.5" style="1" customWidth="1"/>
    <col min="14137" max="14137" width="9.625" style="1" customWidth="1"/>
    <col min="14138" max="14138" width="11.75" style="1" bestFit="1" customWidth="1"/>
    <col min="14139" max="14336" width="9" style="1"/>
    <col min="14337" max="14391" width="2.625" style="1" customWidth="1"/>
    <col min="14392" max="14392" width="9.5" style="1" customWidth="1"/>
    <col min="14393" max="14393" width="9.625" style="1" customWidth="1"/>
    <col min="14394" max="14394" width="11.75" style="1" bestFit="1" customWidth="1"/>
    <col min="14395" max="14592" width="9" style="1"/>
    <col min="14593" max="14647" width="2.625" style="1" customWidth="1"/>
    <col min="14648" max="14648" width="9.5" style="1" customWidth="1"/>
    <col min="14649" max="14649" width="9.625" style="1" customWidth="1"/>
    <col min="14650" max="14650" width="11.75" style="1" bestFit="1" customWidth="1"/>
    <col min="14651" max="14848" width="9" style="1"/>
    <col min="14849" max="14903" width="2.625" style="1" customWidth="1"/>
    <col min="14904" max="14904" width="9.5" style="1" customWidth="1"/>
    <col min="14905" max="14905" width="9.625" style="1" customWidth="1"/>
    <col min="14906" max="14906" width="11.75" style="1" bestFit="1" customWidth="1"/>
    <col min="14907" max="15104" width="9" style="1"/>
    <col min="15105" max="15159" width="2.625" style="1" customWidth="1"/>
    <col min="15160" max="15160" width="9.5" style="1" customWidth="1"/>
    <col min="15161" max="15161" width="9.625" style="1" customWidth="1"/>
    <col min="15162" max="15162" width="11.75" style="1" bestFit="1" customWidth="1"/>
    <col min="15163" max="15360" width="9" style="1"/>
    <col min="15361" max="15415" width="2.625" style="1" customWidth="1"/>
    <col min="15416" max="15416" width="9.5" style="1" customWidth="1"/>
    <col min="15417" max="15417" width="9.625" style="1" customWidth="1"/>
    <col min="15418" max="15418" width="11.75" style="1" bestFit="1" customWidth="1"/>
    <col min="15419" max="15616" width="9" style="1"/>
    <col min="15617" max="15671" width="2.625" style="1" customWidth="1"/>
    <col min="15672" max="15672" width="9.5" style="1" customWidth="1"/>
    <col min="15673" max="15673" width="9.625" style="1" customWidth="1"/>
    <col min="15674" max="15674" width="11.75" style="1" bestFit="1" customWidth="1"/>
    <col min="15675" max="15872" width="9" style="1"/>
    <col min="15873" max="15927" width="2.625" style="1" customWidth="1"/>
    <col min="15928" max="15928" width="9.5" style="1" customWidth="1"/>
    <col min="15929" max="15929" width="9.625" style="1" customWidth="1"/>
    <col min="15930" max="15930" width="11.75" style="1" bestFit="1" customWidth="1"/>
    <col min="15931" max="16128" width="9" style="1"/>
    <col min="16129" max="16183" width="2.625" style="1" customWidth="1"/>
    <col min="16184" max="16184" width="9.5" style="1" customWidth="1"/>
    <col min="16185" max="16185" width="9.625" style="1" customWidth="1"/>
    <col min="16186" max="16186" width="11.75" style="1" bestFit="1" customWidth="1"/>
    <col min="16187" max="16384" width="9" style="1"/>
  </cols>
  <sheetData>
    <row r="1" spans="1:55">
      <c r="B1" s="2"/>
      <c r="C1" s="2"/>
    </row>
    <row r="2" spans="1:55" ht="30.75">
      <c r="A2" s="3"/>
      <c r="B2" s="430" t="s">
        <v>83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  <c r="AP2" s="430"/>
      <c r="AQ2" s="430"/>
      <c r="AR2" s="430"/>
      <c r="AS2" s="430"/>
      <c r="AT2" s="430"/>
      <c r="AU2" s="430"/>
      <c r="AV2" s="430"/>
      <c r="AW2" s="430"/>
      <c r="AX2" s="430"/>
      <c r="AY2" s="430"/>
      <c r="AZ2" s="430"/>
      <c r="BA2" s="430"/>
      <c r="BB2" s="430"/>
      <c r="BC2" s="430"/>
    </row>
    <row r="3" spans="1:55" ht="21">
      <c r="A3" s="4" t="s">
        <v>16</v>
      </c>
      <c r="B3" s="422" t="s">
        <v>84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4"/>
      <c r="X3" s="426" t="s">
        <v>18</v>
      </c>
      <c r="Y3" s="423"/>
      <c r="Z3" s="423"/>
      <c r="AA3" s="424"/>
      <c r="AB3" s="426" t="s">
        <v>0</v>
      </c>
      <c r="AC3" s="423"/>
      <c r="AD3" s="424"/>
      <c r="AE3" s="426" t="s">
        <v>19</v>
      </c>
      <c r="AF3" s="423"/>
      <c r="AG3" s="423"/>
      <c r="AH3" s="423"/>
      <c r="AI3" s="424"/>
      <c r="AJ3" s="426" t="s">
        <v>20</v>
      </c>
      <c r="AK3" s="423"/>
      <c r="AL3" s="423"/>
      <c r="AM3" s="423"/>
      <c r="AN3" s="423"/>
      <c r="AO3" s="424"/>
      <c r="AP3" s="426" t="s">
        <v>21</v>
      </c>
      <c r="AQ3" s="423"/>
      <c r="AR3" s="423"/>
      <c r="AS3" s="423"/>
      <c r="AT3" s="423"/>
      <c r="AU3" s="423"/>
      <c r="AV3" s="423"/>
      <c r="AW3" s="423"/>
      <c r="AX3" s="423"/>
      <c r="AY3" s="423"/>
      <c r="AZ3" s="423"/>
      <c r="BA3" s="423"/>
      <c r="BB3" s="423"/>
      <c r="BC3" s="431"/>
    </row>
    <row r="4" spans="1:55" ht="15" customHeight="1">
      <c r="A4" s="5"/>
      <c r="B4" s="172"/>
      <c r="C4" s="432" t="s">
        <v>85</v>
      </c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3"/>
      <c r="X4" s="382"/>
      <c r="Y4" s="383"/>
      <c r="Z4" s="383"/>
      <c r="AA4" s="384"/>
      <c r="AB4" s="385"/>
      <c r="AC4" s="386"/>
      <c r="AD4" s="387"/>
      <c r="AE4" s="391"/>
      <c r="AF4" s="392"/>
      <c r="AG4" s="392"/>
      <c r="AH4" s="392"/>
      <c r="AI4" s="393"/>
      <c r="AJ4" s="391"/>
      <c r="AK4" s="392"/>
      <c r="AL4" s="392"/>
      <c r="AM4" s="392"/>
      <c r="AN4" s="392"/>
      <c r="AO4" s="393"/>
      <c r="AP4" s="173"/>
      <c r="AQ4" s="174"/>
      <c r="AR4" s="174"/>
      <c r="AS4" s="174"/>
      <c r="AT4" s="174"/>
      <c r="AU4" s="142"/>
      <c r="AV4" s="142"/>
      <c r="AW4" s="142"/>
      <c r="AX4" s="142"/>
      <c r="AY4" s="142"/>
      <c r="AZ4" s="142"/>
      <c r="BA4" s="142"/>
      <c r="BB4" s="142"/>
      <c r="BC4" s="175"/>
    </row>
    <row r="5" spans="1:55" ht="15" customHeight="1">
      <c r="A5" s="5"/>
      <c r="B5" s="24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1"/>
      <c r="X5" s="373"/>
      <c r="Y5" s="374"/>
      <c r="Z5" s="374"/>
      <c r="AA5" s="375"/>
      <c r="AB5" s="388"/>
      <c r="AC5" s="389"/>
      <c r="AD5" s="390"/>
      <c r="AE5" s="376"/>
      <c r="AF5" s="377"/>
      <c r="AG5" s="377"/>
      <c r="AH5" s="377"/>
      <c r="AI5" s="378"/>
      <c r="AJ5" s="376"/>
      <c r="AK5" s="377"/>
      <c r="AL5" s="377"/>
      <c r="AM5" s="377"/>
      <c r="AN5" s="377"/>
      <c r="AO5" s="378"/>
      <c r="AP5" s="176"/>
      <c r="AQ5" s="177"/>
      <c r="AR5" s="177"/>
      <c r="AS5" s="177"/>
      <c r="AT5" s="177"/>
      <c r="AU5" s="159"/>
      <c r="AV5" s="159"/>
      <c r="AW5" s="159"/>
      <c r="AX5" s="159"/>
      <c r="AY5" s="159"/>
      <c r="AZ5" s="159"/>
      <c r="BA5" s="159"/>
      <c r="BB5" s="159"/>
      <c r="BC5" s="178"/>
    </row>
    <row r="6" spans="1:55" ht="15" customHeight="1">
      <c r="A6" s="5"/>
      <c r="B6" s="172"/>
      <c r="C6" s="9"/>
      <c r="D6" s="432" t="s">
        <v>146</v>
      </c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3"/>
      <c r="X6" s="434">
        <v>1</v>
      </c>
      <c r="Y6" s="435"/>
      <c r="Z6" s="435"/>
      <c r="AA6" s="436"/>
      <c r="AB6" s="385" t="s">
        <v>22</v>
      </c>
      <c r="AC6" s="386"/>
      <c r="AD6" s="387"/>
      <c r="AE6" s="391"/>
      <c r="AF6" s="392"/>
      <c r="AG6" s="392"/>
      <c r="AH6" s="392"/>
      <c r="AI6" s="393"/>
      <c r="AJ6" s="391"/>
      <c r="AK6" s="392"/>
      <c r="AL6" s="392"/>
      <c r="AM6" s="392"/>
      <c r="AN6" s="392"/>
      <c r="AO6" s="393"/>
      <c r="AP6" s="179"/>
      <c r="AQ6" s="180"/>
      <c r="AR6" s="180"/>
      <c r="AS6" s="180"/>
      <c r="AT6" s="180"/>
      <c r="AU6" s="142"/>
      <c r="AV6" s="142"/>
      <c r="AW6" s="142"/>
      <c r="AX6" s="142"/>
      <c r="AY6" s="142"/>
      <c r="AZ6" s="142"/>
      <c r="BA6" s="142"/>
      <c r="BB6" s="142"/>
      <c r="BC6" s="175"/>
    </row>
    <row r="7" spans="1:55" ht="15" customHeight="1">
      <c r="A7" s="5"/>
      <c r="B7" s="2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1"/>
      <c r="X7" s="437"/>
      <c r="Y7" s="438"/>
      <c r="Z7" s="438"/>
      <c r="AA7" s="439"/>
      <c r="AB7" s="388"/>
      <c r="AC7" s="389"/>
      <c r="AD7" s="390"/>
      <c r="AE7" s="376"/>
      <c r="AF7" s="377"/>
      <c r="AG7" s="377"/>
      <c r="AH7" s="377"/>
      <c r="AI7" s="378"/>
      <c r="AJ7" s="376"/>
      <c r="AK7" s="377"/>
      <c r="AL7" s="377"/>
      <c r="AM7" s="377"/>
      <c r="AN7" s="377"/>
      <c r="AO7" s="378"/>
      <c r="AP7" s="176"/>
      <c r="AQ7" s="177"/>
      <c r="AR7" s="177"/>
      <c r="AS7" s="177"/>
      <c r="AT7" s="177"/>
      <c r="AU7" s="159"/>
      <c r="AV7" s="159"/>
      <c r="AW7" s="159"/>
      <c r="AX7" s="159"/>
      <c r="AY7" s="159"/>
      <c r="AZ7" s="159"/>
      <c r="BA7" s="159"/>
      <c r="BB7" s="159"/>
      <c r="BC7" s="178"/>
    </row>
    <row r="8" spans="1:55" ht="15" customHeight="1">
      <c r="A8" s="5"/>
      <c r="B8" s="172"/>
      <c r="C8" s="9"/>
      <c r="D8" s="9"/>
      <c r="E8" s="432" t="s">
        <v>147</v>
      </c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3"/>
      <c r="X8" s="434">
        <v>1</v>
      </c>
      <c r="Y8" s="435"/>
      <c r="Z8" s="435"/>
      <c r="AA8" s="436"/>
      <c r="AB8" s="385" t="s">
        <v>59</v>
      </c>
      <c r="AC8" s="386"/>
      <c r="AD8" s="387"/>
      <c r="AE8" s="391"/>
      <c r="AF8" s="392"/>
      <c r="AG8" s="392"/>
      <c r="AH8" s="392"/>
      <c r="AI8" s="393"/>
      <c r="AJ8" s="391">
        <f>SUM(AJ12:AO41)</f>
        <v>0</v>
      </c>
      <c r="AK8" s="392"/>
      <c r="AL8" s="392"/>
      <c r="AM8" s="392"/>
      <c r="AN8" s="392"/>
      <c r="AO8" s="393"/>
      <c r="AP8" s="179"/>
      <c r="AQ8" s="181"/>
      <c r="AR8" s="181"/>
      <c r="AS8" s="181"/>
      <c r="AT8" s="181"/>
      <c r="AU8" s="142"/>
      <c r="AV8" s="142"/>
      <c r="AW8" s="142"/>
      <c r="AX8" s="142"/>
      <c r="AY8" s="142"/>
      <c r="AZ8" s="142"/>
      <c r="BA8" s="142"/>
      <c r="BB8" s="142"/>
      <c r="BC8" s="175"/>
    </row>
    <row r="9" spans="1:55" ht="15" customHeight="1">
      <c r="A9" s="5"/>
      <c r="B9" s="24"/>
      <c r="C9" s="140"/>
      <c r="D9" s="140"/>
      <c r="E9" s="182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  <c r="X9" s="437"/>
      <c r="Y9" s="438"/>
      <c r="Z9" s="438"/>
      <c r="AA9" s="439"/>
      <c r="AB9" s="388"/>
      <c r="AC9" s="389"/>
      <c r="AD9" s="390"/>
      <c r="AE9" s="376"/>
      <c r="AF9" s="377"/>
      <c r="AG9" s="377"/>
      <c r="AH9" s="377"/>
      <c r="AI9" s="378"/>
      <c r="AJ9" s="376"/>
      <c r="AK9" s="377"/>
      <c r="AL9" s="377"/>
      <c r="AM9" s="377"/>
      <c r="AN9" s="377"/>
      <c r="AO9" s="378"/>
      <c r="AP9" s="176"/>
      <c r="AQ9" s="177"/>
      <c r="AR9" s="177"/>
      <c r="AS9" s="177"/>
      <c r="AT9" s="177"/>
      <c r="AU9" s="159"/>
      <c r="AV9" s="159"/>
      <c r="AW9" s="159"/>
      <c r="AX9" s="159"/>
      <c r="AY9" s="159"/>
      <c r="AZ9" s="159"/>
      <c r="BA9" s="159"/>
      <c r="BB9" s="159"/>
      <c r="BC9" s="178"/>
    </row>
    <row r="10" spans="1:55" ht="15" customHeight="1">
      <c r="A10" s="5"/>
      <c r="B10" s="172"/>
      <c r="C10" s="9"/>
      <c r="D10" s="9"/>
      <c r="E10" s="9"/>
      <c r="F10" s="432" t="s">
        <v>148</v>
      </c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3"/>
      <c r="X10" s="434">
        <v>1</v>
      </c>
      <c r="Y10" s="435"/>
      <c r="Z10" s="435"/>
      <c r="AA10" s="436"/>
      <c r="AB10" s="385" t="str">
        <f>AB8</f>
        <v>式</v>
      </c>
      <c r="AC10" s="386"/>
      <c r="AD10" s="387"/>
      <c r="AE10" s="391"/>
      <c r="AF10" s="392"/>
      <c r="AG10" s="392"/>
      <c r="AH10" s="392"/>
      <c r="AI10" s="393"/>
      <c r="AJ10" s="391"/>
      <c r="AK10" s="392"/>
      <c r="AL10" s="392"/>
      <c r="AM10" s="392"/>
      <c r="AN10" s="392"/>
      <c r="AO10" s="393"/>
      <c r="AP10" s="173"/>
      <c r="AQ10" s="174"/>
      <c r="AR10" s="174"/>
      <c r="AS10" s="174"/>
      <c r="AT10" s="174"/>
      <c r="AU10" s="142"/>
      <c r="AV10" s="142"/>
      <c r="AW10" s="142"/>
      <c r="AX10" s="142"/>
      <c r="AY10" s="142"/>
      <c r="AZ10" s="142"/>
      <c r="BA10" s="142"/>
      <c r="BB10" s="142"/>
      <c r="BC10" s="175"/>
    </row>
    <row r="11" spans="1:55" ht="15" customHeight="1">
      <c r="A11" s="5"/>
      <c r="B11" s="24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1"/>
      <c r="X11" s="437"/>
      <c r="Y11" s="438"/>
      <c r="Z11" s="438"/>
      <c r="AA11" s="439"/>
      <c r="AB11" s="388"/>
      <c r="AC11" s="389"/>
      <c r="AD11" s="390"/>
      <c r="AE11" s="376"/>
      <c r="AF11" s="377"/>
      <c r="AG11" s="377"/>
      <c r="AH11" s="377"/>
      <c r="AI11" s="378"/>
      <c r="AJ11" s="376"/>
      <c r="AK11" s="377"/>
      <c r="AL11" s="377"/>
      <c r="AM11" s="377"/>
      <c r="AN11" s="377"/>
      <c r="AO11" s="378"/>
      <c r="AP11" s="17"/>
      <c r="AQ11" s="183"/>
      <c r="AR11" s="183"/>
      <c r="AS11" s="183"/>
      <c r="AT11" s="183"/>
      <c r="AU11" s="159"/>
      <c r="AV11" s="159"/>
      <c r="AW11" s="159"/>
      <c r="AX11" s="159"/>
      <c r="AY11" s="159"/>
      <c r="AZ11" s="159"/>
      <c r="BA11" s="159"/>
      <c r="BB11" s="159"/>
      <c r="BC11" s="178"/>
    </row>
    <row r="12" spans="1:55" ht="15" customHeight="1">
      <c r="A12" s="5"/>
      <c r="B12" s="172"/>
      <c r="C12" s="9"/>
      <c r="D12" s="9"/>
      <c r="E12" s="9"/>
      <c r="F12" s="9"/>
      <c r="G12" s="432" t="s">
        <v>148</v>
      </c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3"/>
      <c r="X12" s="434">
        <v>1</v>
      </c>
      <c r="Y12" s="435"/>
      <c r="Z12" s="435"/>
      <c r="AA12" s="436"/>
      <c r="AB12" s="385" t="s">
        <v>59</v>
      </c>
      <c r="AC12" s="386"/>
      <c r="AD12" s="387"/>
      <c r="AE12" s="391">
        <f>'明細（システム導入）'!N19</f>
        <v>0</v>
      </c>
      <c r="AF12" s="392"/>
      <c r="AG12" s="392"/>
      <c r="AH12" s="392"/>
      <c r="AI12" s="393"/>
      <c r="AJ12" s="391">
        <f t="shared" ref="AJ12" si="0">TRUNC(X12*AE12)</f>
        <v>0</v>
      </c>
      <c r="AK12" s="392"/>
      <c r="AL12" s="392"/>
      <c r="AM12" s="392"/>
      <c r="AN12" s="392"/>
      <c r="AO12" s="393"/>
      <c r="AP12" s="179"/>
      <c r="AQ12" s="180"/>
      <c r="AR12" s="180"/>
      <c r="AS12" s="180"/>
      <c r="AT12" s="180"/>
      <c r="AU12" s="142"/>
      <c r="AV12" s="142"/>
      <c r="AW12" s="142"/>
      <c r="AX12" s="142"/>
      <c r="AY12" s="142"/>
      <c r="AZ12" s="142"/>
      <c r="BA12" s="142"/>
      <c r="BB12" s="142"/>
      <c r="BC12" s="175"/>
    </row>
    <row r="13" spans="1:55" ht="15" customHeight="1">
      <c r="A13" s="5"/>
      <c r="B13" s="24"/>
      <c r="C13" s="140"/>
      <c r="D13" s="140"/>
      <c r="E13" s="140"/>
      <c r="F13" s="140"/>
      <c r="G13" s="140"/>
      <c r="H13" s="394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5"/>
      <c r="X13" s="437"/>
      <c r="Y13" s="438"/>
      <c r="Z13" s="438"/>
      <c r="AA13" s="439"/>
      <c r="AB13" s="388"/>
      <c r="AC13" s="389"/>
      <c r="AD13" s="390"/>
      <c r="AE13" s="376"/>
      <c r="AF13" s="377"/>
      <c r="AG13" s="377"/>
      <c r="AH13" s="377"/>
      <c r="AI13" s="378"/>
      <c r="AJ13" s="376"/>
      <c r="AK13" s="377"/>
      <c r="AL13" s="377"/>
      <c r="AM13" s="377"/>
      <c r="AN13" s="377"/>
      <c r="AO13" s="378"/>
      <c r="AP13" s="176"/>
      <c r="AQ13" s="440">
        <v>27</v>
      </c>
      <c r="AR13" s="440"/>
      <c r="AS13" s="440"/>
      <c r="AT13" s="440"/>
      <c r="AU13" s="159"/>
      <c r="AV13" s="159"/>
      <c r="AW13" s="159"/>
      <c r="AX13" s="159"/>
      <c r="AY13" s="159"/>
      <c r="AZ13" s="159"/>
      <c r="BA13" s="159"/>
      <c r="BB13" s="159"/>
      <c r="BC13" s="178"/>
    </row>
    <row r="14" spans="1:55" ht="15" customHeight="1">
      <c r="A14" s="5"/>
      <c r="B14" s="172"/>
      <c r="C14" s="9"/>
      <c r="D14" s="9"/>
      <c r="E14" s="9"/>
      <c r="F14" s="432" t="s">
        <v>149</v>
      </c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3"/>
      <c r="X14" s="434">
        <v>1</v>
      </c>
      <c r="Y14" s="435"/>
      <c r="Z14" s="435"/>
      <c r="AA14" s="436"/>
      <c r="AB14" s="385" t="s">
        <v>59</v>
      </c>
      <c r="AC14" s="386"/>
      <c r="AD14" s="387"/>
      <c r="AE14" s="391"/>
      <c r="AF14" s="392"/>
      <c r="AG14" s="392"/>
      <c r="AH14" s="392"/>
      <c r="AI14" s="393"/>
      <c r="AJ14" s="391"/>
      <c r="AK14" s="392"/>
      <c r="AL14" s="392"/>
      <c r="AM14" s="392"/>
      <c r="AN14" s="392"/>
      <c r="AO14" s="393"/>
      <c r="AP14" s="179"/>
      <c r="AQ14" s="180"/>
      <c r="AR14" s="180"/>
      <c r="AS14" s="180"/>
      <c r="AT14" s="180"/>
      <c r="AU14" s="142"/>
      <c r="AV14" s="142"/>
      <c r="AW14" s="142"/>
      <c r="AX14" s="142"/>
      <c r="AY14" s="142"/>
      <c r="AZ14" s="142"/>
      <c r="BA14" s="142"/>
      <c r="BB14" s="142"/>
      <c r="BC14" s="175"/>
    </row>
    <row r="15" spans="1:55" ht="15" customHeight="1">
      <c r="A15" s="5"/>
      <c r="B15" s="24"/>
      <c r="C15" s="140"/>
      <c r="D15" s="140"/>
      <c r="E15" s="140"/>
      <c r="F15" s="140"/>
      <c r="G15" s="140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437"/>
      <c r="Y15" s="438"/>
      <c r="Z15" s="438"/>
      <c r="AA15" s="439"/>
      <c r="AB15" s="388"/>
      <c r="AC15" s="389"/>
      <c r="AD15" s="390"/>
      <c r="AE15" s="376"/>
      <c r="AF15" s="377"/>
      <c r="AG15" s="377"/>
      <c r="AH15" s="377"/>
      <c r="AI15" s="378"/>
      <c r="AJ15" s="376"/>
      <c r="AK15" s="377"/>
      <c r="AL15" s="377"/>
      <c r="AM15" s="377"/>
      <c r="AN15" s="377"/>
      <c r="AO15" s="378"/>
      <c r="AP15" s="176"/>
      <c r="AQ15" s="440"/>
      <c r="AR15" s="440"/>
      <c r="AS15" s="440"/>
      <c r="AT15" s="440"/>
      <c r="AU15" s="159"/>
      <c r="AV15" s="159"/>
      <c r="AW15" s="159"/>
      <c r="AX15" s="159"/>
      <c r="AY15" s="159"/>
      <c r="AZ15" s="159"/>
      <c r="BA15" s="159"/>
      <c r="BB15" s="159"/>
      <c r="BC15" s="178"/>
    </row>
    <row r="16" spans="1:55" ht="15" customHeight="1">
      <c r="A16" s="5"/>
      <c r="B16" s="172"/>
      <c r="C16" s="9"/>
      <c r="D16" s="9"/>
      <c r="E16" s="9"/>
      <c r="F16" s="9"/>
      <c r="G16" s="380" t="s">
        <v>150</v>
      </c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1"/>
      <c r="X16" s="434">
        <v>1</v>
      </c>
      <c r="Y16" s="435"/>
      <c r="Z16" s="435"/>
      <c r="AA16" s="436"/>
      <c r="AB16" s="385" t="s">
        <v>59</v>
      </c>
      <c r="AC16" s="386"/>
      <c r="AD16" s="387"/>
      <c r="AE16" s="391">
        <f>'明細（システム導入）'!N44</f>
        <v>0</v>
      </c>
      <c r="AF16" s="392"/>
      <c r="AG16" s="392"/>
      <c r="AH16" s="392"/>
      <c r="AI16" s="393"/>
      <c r="AJ16" s="391">
        <f t="shared" ref="AJ16" si="1">TRUNC(X16*AE16)</f>
        <v>0</v>
      </c>
      <c r="AK16" s="392"/>
      <c r="AL16" s="392"/>
      <c r="AM16" s="392"/>
      <c r="AN16" s="392"/>
      <c r="AO16" s="393"/>
      <c r="AP16" s="179"/>
      <c r="AQ16" s="180"/>
      <c r="AR16" s="180"/>
      <c r="AS16" s="180"/>
      <c r="AT16" s="180"/>
      <c r="AU16" s="142"/>
      <c r="AV16" s="142"/>
      <c r="AW16" s="142"/>
      <c r="AX16" s="142"/>
      <c r="AY16" s="142"/>
      <c r="AZ16" s="142"/>
      <c r="BA16" s="142"/>
      <c r="BB16" s="142"/>
      <c r="BC16" s="175"/>
    </row>
    <row r="17" spans="1:55" ht="15" customHeight="1">
      <c r="A17" s="5"/>
      <c r="B17" s="24"/>
      <c r="C17" s="140"/>
      <c r="D17" s="140"/>
      <c r="E17" s="140"/>
      <c r="F17" s="140"/>
      <c r="G17" s="140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437"/>
      <c r="Y17" s="438"/>
      <c r="Z17" s="438"/>
      <c r="AA17" s="439"/>
      <c r="AB17" s="388"/>
      <c r="AC17" s="389"/>
      <c r="AD17" s="390"/>
      <c r="AE17" s="376"/>
      <c r="AF17" s="377"/>
      <c r="AG17" s="377"/>
      <c r="AH17" s="377"/>
      <c r="AI17" s="378"/>
      <c r="AJ17" s="376"/>
      <c r="AK17" s="377"/>
      <c r="AL17" s="377"/>
      <c r="AM17" s="377"/>
      <c r="AN17" s="377"/>
      <c r="AO17" s="378"/>
      <c r="AP17" s="176"/>
      <c r="AQ17" s="440">
        <v>28</v>
      </c>
      <c r="AR17" s="440"/>
      <c r="AS17" s="440"/>
      <c r="AT17" s="440"/>
      <c r="AU17" s="159"/>
      <c r="AV17" s="159"/>
      <c r="AW17" s="159"/>
      <c r="AX17" s="159"/>
      <c r="AY17" s="159"/>
      <c r="AZ17" s="159"/>
      <c r="BA17" s="159"/>
      <c r="BB17" s="159"/>
      <c r="BC17" s="178"/>
    </row>
    <row r="18" spans="1:55" ht="15" customHeight="1">
      <c r="A18" s="5"/>
      <c r="B18" s="172"/>
      <c r="C18" s="9"/>
      <c r="D18" s="9"/>
      <c r="E18" s="9"/>
      <c r="F18" s="432" t="s">
        <v>151</v>
      </c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3"/>
      <c r="X18" s="434">
        <v>1</v>
      </c>
      <c r="Y18" s="435"/>
      <c r="Z18" s="435"/>
      <c r="AA18" s="436"/>
      <c r="AB18" s="385" t="str">
        <f>AB16</f>
        <v>式</v>
      </c>
      <c r="AC18" s="386"/>
      <c r="AD18" s="387"/>
      <c r="AE18" s="391"/>
      <c r="AF18" s="392"/>
      <c r="AG18" s="392"/>
      <c r="AH18" s="392"/>
      <c r="AI18" s="393"/>
      <c r="AJ18" s="391"/>
      <c r="AK18" s="392"/>
      <c r="AL18" s="392"/>
      <c r="AM18" s="392"/>
      <c r="AN18" s="392"/>
      <c r="AO18" s="393"/>
      <c r="AP18" s="179"/>
      <c r="AQ18" s="181"/>
      <c r="AR18" s="181"/>
      <c r="AS18" s="181"/>
      <c r="AT18" s="181"/>
      <c r="AU18" s="142"/>
      <c r="AV18" s="142"/>
      <c r="AW18" s="142"/>
      <c r="AX18" s="142"/>
      <c r="AY18" s="142"/>
      <c r="AZ18" s="142"/>
      <c r="BA18" s="142"/>
      <c r="BB18" s="142"/>
      <c r="BC18" s="175"/>
    </row>
    <row r="19" spans="1:55" ht="15" customHeight="1">
      <c r="A19" s="5"/>
      <c r="B19" s="24"/>
      <c r="C19" s="140"/>
      <c r="D19" s="140"/>
      <c r="E19" s="140"/>
      <c r="F19" s="140"/>
      <c r="G19" s="140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437"/>
      <c r="Y19" s="438"/>
      <c r="Z19" s="438"/>
      <c r="AA19" s="439"/>
      <c r="AB19" s="388"/>
      <c r="AC19" s="389"/>
      <c r="AD19" s="390"/>
      <c r="AE19" s="376"/>
      <c r="AF19" s="377"/>
      <c r="AG19" s="377"/>
      <c r="AH19" s="377"/>
      <c r="AI19" s="378"/>
      <c r="AJ19" s="376"/>
      <c r="AK19" s="377"/>
      <c r="AL19" s="377"/>
      <c r="AM19" s="377"/>
      <c r="AN19" s="377"/>
      <c r="AO19" s="378"/>
      <c r="AP19" s="17"/>
      <c r="AQ19" s="440"/>
      <c r="AR19" s="440"/>
      <c r="AS19" s="440"/>
      <c r="AT19" s="440"/>
      <c r="AU19" s="159"/>
      <c r="AV19" s="159"/>
      <c r="AW19" s="159"/>
      <c r="AX19" s="159"/>
      <c r="AY19" s="159"/>
      <c r="AZ19" s="159"/>
      <c r="BA19" s="159"/>
      <c r="BB19" s="159"/>
      <c r="BC19" s="178"/>
    </row>
    <row r="20" spans="1:55" ht="15" customHeight="1">
      <c r="A20" s="5"/>
      <c r="B20" s="184"/>
      <c r="C20" s="15"/>
      <c r="D20" s="15"/>
      <c r="E20" s="15"/>
      <c r="F20" s="15"/>
      <c r="G20" s="450" t="s">
        <v>152</v>
      </c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34">
        <v>1</v>
      </c>
      <c r="Y20" s="435"/>
      <c r="Z20" s="435"/>
      <c r="AA20" s="436"/>
      <c r="AB20" s="385" t="s">
        <v>59</v>
      </c>
      <c r="AC20" s="386"/>
      <c r="AD20" s="387"/>
      <c r="AE20" s="362">
        <f>'明細（システム導入）'!N69</f>
        <v>0</v>
      </c>
      <c r="AF20" s="363"/>
      <c r="AG20" s="363"/>
      <c r="AH20" s="363"/>
      <c r="AI20" s="364"/>
      <c r="AJ20" s="391">
        <f t="shared" ref="AJ20" si="2">TRUNC(X20*AE20)</f>
        <v>0</v>
      </c>
      <c r="AK20" s="392"/>
      <c r="AL20" s="392"/>
      <c r="AM20" s="392"/>
      <c r="AN20" s="392"/>
      <c r="AO20" s="393"/>
      <c r="AP20" s="20"/>
      <c r="AQ20" s="185"/>
      <c r="AR20" s="185"/>
      <c r="AS20" s="185"/>
      <c r="AT20" s="185"/>
      <c r="AU20" s="160"/>
      <c r="AV20" s="160"/>
      <c r="AW20" s="160"/>
      <c r="AX20" s="160"/>
      <c r="AY20" s="160"/>
      <c r="AZ20" s="160"/>
      <c r="BA20" s="160"/>
      <c r="BB20" s="160"/>
      <c r="BC20" s="186"/>
    </row>
    <row r="21" spans="1:55" ht="15" customHeight="1">
      <c r="A21" s="5"/>
      <c r="B21" s="24"/>
      <c r="C21" s="140"/>
      <c r="D21" s="140"/>
      <c r="E21" s="140"/>
      <c r="F21" s="140"/>
      <c r="G21" s="140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437"/>
      <c r="Y21" s="438"/>
      <c r="Z21" s="438"/>
      <c r="AA21" s="439"/>
      <c r="AB21" s="388"/>
      <c r="AC21" s="389"/>
      <c r="AD21" s="390"/>
      <c r="AE21" s="376"/>
      <c r="AF21" s="377"/>
      <c r="AG21" s="377"/>
      <c r="AH21" s="377"/>
      <c r="AI21" s="378"/>
      <c r="AJ21" s="376"/>
      <c r="AK21" s="377"/>
      <c r="AL21" s="377"/>
      <c r="AM21" s="377"/>
      <c r="AN21" s="377"/>
      <c r="AO21" s="378"/>
      <c r="AP21" s="17"/>
      <c r="AQ21" s="440">
        <v>29</v>
      </c>
      <c r="AR21" s="440"/>
      <c r="AS21" s="440"/>
      <c r="AT21" s="440"/>
      <c r="AU21" s="159"/>
      <c r="AV21" s="159"/>
      <c r="AW21" s="159"/>
      <c r="AX21" s="159"/>
      <c r="AY21" s="159"/>
      <c r="AZ21" s="159"/>
      <c r="BA21" s="159"/>
      <c r="BB21" s="159"/>
      <c r="BC21" s="178"/>
    </row>
    <row r="22" spans="1:55" ht="15" customHeight="1">
      <c r="A22" s="5"/>
      <c r="B22" s="184"/>
      <c r="C22" s="15"/>
      <c r="D22" s="15"/>
      <c r="E22" s="15"/>
      <c r="F22" s="432" t="s">
        <v>153</v>
      </c>
      <c r="G22" s="432"/>
      <c r="H22" s="432"/>
      <c r="I22" s="432"/>
      <c r="J22" s="432"/>
      <c r="K22" s="432"/>
      <c r="L22" s="432"/>
      <c r="M22" s="432"/>
      <c r="N22" s="432"/>
      <c r="O22" s="432"/>
      <c r="P22" s="432"/>
      <c r="Q22" s="432"/>
      <c r="R22" s="432"/>
      <c r="S22" s="432"/>
      <c r="T22" s="432"/>
      <c r="U22" s="432"/>
      <c r="V22" s="432"/>
      <c r="W22" s="433"/>
      <c r="X22" s="434">
        <v>1</v>
      </c>
      <c r="Y22" s="435"/>
      <c r="Z22" s="435"/>
      <c r="AA22" s="436"/>
      <c r="AB22" s="385" t="s">
        <v>59</v>
      </c>
      <c r="AC22" s="386"/>
      <c r="AD22" s="387"/>
      <c r="AE22" s="362"/>
      <c r="AF22" s="363"/>
      <c r="AG22" s="363"/>
      <c r="AH22" s="363"/>
      <c r="AI22" s="364"/>
      <c r="AJ22" s="362"/>
      <c r="AK22" s="363"/>
      <c r="AL22" s="363"/>
      <c r="AM22" s="363"/>
      <c r="AN22" s="363"/>
      <c r="AO22" s="364"/>
      <c r="AP22" s="20"/>
      <c r="AQ22" s="185"/>
      <c r="AR22" s="185"/>
      <c r="AS22" s="185"/>
      <c r="AT22" s="185"/>
      <c r="AU22" s="160"/>
      <c r="AV22" s="160"/>
      <c r="AW22" s="160"/>
      <c r="AX22" s="160"/>
      <c r="AY22" s="160"/>
      <c r="AZ22" s="160"/>
      <c r="BA22" s="160"/>
      <c r="BB22" s="160"/>
      <c r="BC22" s="186"/>
    </row>
    <row r="23" spans="1:55" ht="15" customHeight="1">
      <c r="A23" s="5"/>
      <c r="B23" s="24"/>
      <c r="C23" s="140"/>
      <c r="D23" s="140"/>
      <c r="E23" s="140"/>
      <c r="F23" s="140"/>
      <c r="G23" s="140"/>
      <c r="H23" s="394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437"/>
      <c r="Y23" s="438"/>
      <c r="Z23" s="438"/>
      <c r="AA23" s="439"/>
      <c r="AB23" s="388"/>
      <c r="AC23" s="389"/>
      <c r="AD23" s="390"/>
      <c r="AE23" s="376"/>
      <c r="AF23" s="377"/>
      <c r="AG23" s="377"/>
      <c r="AH23" s="377"/>
      <c r="AI23" s="378"/>
      <c r="AJ23" s="376"/>
      <c r="AK23" s="377"/>
      <c r="AL23" s="377"/>
      <c r="AM23" s="377"/>
      <c r="AN23" s="377"/>
      <c r="AO23" s="378"/>
      <c r="AP23" s="17"/>
      <c r="AQ23" s="440"/>
      <c r="AR23" s="440"/>
      <c r="AS23" s="440"/>
      <c r="AT23" s="440"/>
      <c r="AU23" s="159"/>
      <c r="AV23" s="159"/>
      <c r="AW23" s="159"/>
      <c r="AX23" s="159"/>
      <c r="AY23" s="159"/>
      <c r="AZ23" s="159"/>
      <c r="BA23" s="159"/>
      <c r="BB23" s="159"/>
      <c r="BC23" s="178"/>
    </row>
    <row r="24" spans="1:55" ht="15" customHeight="1">
      <c r="A24" s="5"/>
      <c r="B24" s="172"/>
      <c r="C24" s="9"/>
      <c r="D24" s="9"/>
      <c r="E24" s="9"/>
      <c r="F24" s="9"/>
      <c r="G24" s="450" t="s">
        <v>154</v>
      </c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34">
        <v>1</v>
      </c>
      <c r="Y24" s="435"/>
      <c r="Z24" s="435"/>
      <c r="AA24" s="436"/>
      <c r="AB24" s="385" t="s">
        <v>59</v>
      </c>
      <c r="AC24" s="386"/>
      <c r="AD24" s="387"/>
      <c r="AE24" s="391">
        <f>'明細（システム導入）'!N94</f>
        <v>0</v>
      </c>
      <c r="AF24" s="392"/>
      <c r="AG24" s="392"/>
      <c r="AH24" s="392"/>
      <c r="AI24" s="393"/>
      <c r="AJ24" s="391">
        <f t="shared" ref="AJ24" si="3">TRUNC(X24*AE24)</f>
        <v>0</v>
      </c>
      <c r="AK24" s="392"/>
      <c r="AL24" s="392"/>
      <c r="AM24" s="392"/>
      <c r="AN24" s="392"/>
      <c r="AO24" s="393"/>
      <c r="AP24" s="179"/>
      <c r="AQ24" s="181"/>
      <c r="AR24" s="181"/>
      <c r="AS24" s="181"/>
      <c r="AT24" s="181"/>
      <c r="AU24" s="142"/>
      <c r="AV24" s="142"/>
      <c r="AW24" s="142"/>
      <c r="AX24" s="142"/>
      <c r="AY24" s="142"/>
      <c r="AZ24" s="142"/>
      <c r="BA24" s="142"/>
      <c r="BB24" s="142"/>
      <c r="BC24" s="175"/>
    </row>
    <row r="25" spans="1:55" ht="15" customHeight="1">
      <c r="A25" s="5"/>
      <c r="B25" s="24"/>
      <c r="C25" s="140"/>
      <c r="D25" s="140"/>
      <c r="E25" s="140"/>
      <c r="F25" s="140"/>
      <c r="G25" s="140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437"/>
      <c r="Y25" s="438"/>
      <c r="Z25" s="438"/>
      <c r="AA25" s="439"/>
      <c r="AB25" s="388"/>
      <c r="AC25" s="389"/>
      <c r="AD25" s="390"/>
      <c r="AE25" s="376"/>
      <c r="AF25" s="377"/>
      <c r="AG25" s="377"/>
      <c r="AH25" s="377"/>
      <c r="AI25" s="378"/>
      <c r="AJ25" s="376"/>
      <c r="AK25" s="377"/>
      <c r="AL25" s="377"/>
      <c r="AM25" s="377"/>
      <c r="AN25" s="377"/>
      <c r="AO25" s="378"/>
      <c r="AP25" s="17"/>
      <c r="AQ25" s="440">
        <v>30</v>
      </c>
      <c r="AR25" s="440"/>
      <c r="AS25" s="440"/>
      <c r="AT25" s="440"/>
      <c r="AU25" s="159"/>
      <c r="AV25" s="159"/>
      <c r="AW25" s="159"/>
      <c r="AX25" s="159"/>
      <c r="AY25" s="159"/>
      <c r="AZ25" s="159"/>
      <c r="BA25" s="159"/>
      <c r="BB25" s="159"/>
      <c r="BC25" s="178"/>
    </row>
    <row r="26" spans="1:55" ht="15" customHeight="1">
      <c r="A26" s="5"/>
      <c r="B26" s="172"/>
      <c r="C26" s="9"/>
      <c r="D26" s="9"/>
      <c r="E26" s="9"/>
      <c r="F26" s="432" t="s">
        <v>155</v>
      </c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33"/>
      <c r="X26" s="434">
        <v>1</v>
      </c>
      <c r="Y26" s="435"/>
      <c r="Z26" s="435"/>
      <c r="AA26" s="436"/>
      <c r="AB26" s="385" t="s">
        <v>59</v>
      </c>
      <c r="AC26" s="386"/>
      <c r="AD26" s="387"/>
      <c r="AE26" s="391"/>
      <c r="AF26" s="392"/>
      <c r="AG26" s="392"/>
      <c r="AH26" s="392"/>
      <c r="AI26" s="393"/>
      <c r="AJ26" s="391"/>
      <c r="AK26" s="392"/>
      <c r="AL26" s="392"/>
      <c r="AM26" s="392"/>
      <c r="AN26" s="392"/>
      <c r="AO26" s="393"/>
      <c r="AP26" s="179"/>
      <c r="AQ26" s="181"/>
      <c r="AR26" s="181"/>
      <c r="AS26" s="181"/>
      <c r="AT26" s="181"/>
      <c r="AU26" s="142"/>
      <c r="AV26" s="142"/>
      <c r="AW26" s="142"/>
      <c r="AX26" s="142"/>
      <c r="AY26" s="142"/>
      <c r="AZ26" s="142"/>
      <c r="BA26" s="142"/>
      <c r="BB26" s="142"/>
      <c r="BC26" s="175"/>
    </row>
    <row r="27" spans="1:55" ht="15" customHeight="1">
      <c r="A27" s="5"/>
      <c r="B27" s="24"/>
      <c r="C27" s="140"/>
      <c r="D27" s="140"/>
      <c r="E27" s="140"/>
      <c r="F27" s="140"/>
      <c r="G27" s="140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437"/>
      <c r="Y27" s="438"/>
      <c r="Z27" s="438"/>
      <c r="AA27" s="439"/>
      <c r="AB27" s="388"/>
      <c r="AC27" s="389"/>
      <c r="AD27" s="390"/>
      <c r="AE27" s="376"/>
      <c r="AF27" s="377"/>
      <c r="AG27" s="377"/>
      <c r="AH27" s="377"/>
      <c r="AI27" s="378"/>
      <c r="AJ27" s="376"/>
      <c r="AK27" s="377"/>
      <c r="AL27" s="377"/>
      <c r="AM27" s="377"/>
      <c r="AN27" s="377"/>
      <c r="AO27" s="378"/>
      <c r="AP27" s="17"/>
      <c r="AQ27" s="440"/>
      <c r="AR27" s="440"/>
      <c r="AS27" s="440"/>
      <c r="AT27" s="440"/>
      <c r="AU27" s="159"/>
      <c r="AV27" s="159"/>
      <c r="AW27" s="159"/>
      <c r="AX27" s="159"/>
      <c r="AY27" s="159"/>
      <c r="AZ27" s="159"/>
      <c r="BA27" s="159"/>
      <c r="BB27" s="159"/>
      <c r="BC27" s="178"/>
    </row>
    <row r="28" spans="1:55" ht="15" customHeight="1">
      <c r="A28" s="5"/>
      <c r="B28" s="172"/>
      <c r="C28" s="9"/>
      <c r="D28" s="9"/>
      <c r="E28" s="9"/>
      <c r="F28" s="9"/>
      <c r="G28" s="450" t="s">
        <v>156</v>
      </c>
      <c r="H28" s="450"/>
      <c r="I28" s="450"/>
      <c r="J28" s="450"/>
      <c r="K28" s="450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34">
        <v>1</v>
      </c>
      <c r="Y28" s="435"/>
      <c r="Z28" s="435"/>
      <c r="AA28" s="436"/>
      <c r="AB28" s="385" t="s">
        <v>59</v>
      </c>
      <c r="AC28" s="386"/>
      <c r="AD28" s="387"/>
      <c r="AE28" s="391">
        <f>'明細（システム導入）'!N119</f>
        <v>0</v>
      </c>
      <c r="AF28" s="392"/>
      <c r="AG28" s="392"/>
      <c r="AH28" s="392"/>
      <c r="AI28" s="393"/>
      <c r="AJ28" s="391">
        <f t="shared" ref="AJ28" si="4">TRUNC(X28*AE28)</f>
        <v>0</v>
      </c>
      <c r="AK28" s="392"/>
      <c r="AL28" s="392"/>
      <c r="AM28" s="392"/>
      <c r="AN28" s="392"/>
      <c r="AO28" s="393"/>
      <c r="AP28" s="179"/>
      <c r="AQ28" s="181"/>
      <c r="AR28" s="181"/>
      <c r="AS28" s="181"/>
      <c r="AT28" s="181"/>
      <c r="AU28" s="142"/>
      <c r="AV28" s="142"/>
      <c r="AW28" s="142"/>
      <c r="AX28" s="142"/>
      <c r="AY28" s="142"/>
      <c r="AZ28" s="142"/>
      <c r="BA28" s="142"/>
      <c r="BB28" s="142"/>
      <c r="BC28" s="175"/>
    </row>
    <row r="29" spans="1:55" ht="15" customHeight="1">
      <c r="A29" s="5"/>
      <c r="B29" s="24"/>
      <c r="C29" s="140"/>
      <c r="D29" s="140"/>
      <c r="E29" s="140"/>
      <c r="F29" s="140"/>
      <c r="G29" s="140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437"/>
      <c r="Y29" s="438"/>
      <c r="Z29" s="438"/>
      <c r="AA29" s="439"/>
      <c r="AB29" s="388"/>
      <c r="AC29" s="389"/>
      <c r="AD29" s="390"/>
      <c r="AE29" s="376"/>
      <c r="AF29" s="377"/>
      <c r="AG29" s="377"/>
      <c r="AH29" s="377"/>
      <c r="AI29" s="378"/>
      <c r="AJ29" s="376"/>
      <c r="AK29" s="377"/>
      <c r="AL29" s="377"/>
      <c r="AM29" s="377"/>
      <c r="AN29" s="377"/>
      <c r="AO29" s="378"/>
      <c r="AP29" s="17"/>
      <c r="AQ29" s="440">
        <v>31</v>
      </c>
      <c r="AR29" s="440"/>
      <c r="AS29" s="440"/>
      <c r="AT29" s="440"/>
      <c r="AU29" s="159"/>
      <c r="AV29" s="159"/>
      <c r="AW29" s="159"/>
      <c r="AX29" s="159"/>
      <c r="AY29" s="159"/>
      <c r="AZ29" s="159"/>
      <c r="BA29" s="159"/>
      <c r="BB29" s="159"/>
      <c r="BC29" s="178"/>
    </row>
    <row r="30" spans="1:55" ht="15" customHeight="1">
      <c r="A30" s="5"/>
      <c r="B30" s="172"/>
      <c r="C30" s="9"/>
      <c r="D30" s="9"/>
      <c r="E30" s="9"/>
      <c r="F30" s="462" t="s">
        <v>157</v>
      </c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2"/>
      <c r="R30" s="462"/>
      <c r="S30" s="462"/>
      <c r="T30" s="462"/>
      <c r="U30" s="462"/>
      <c r="V30" s="462"/>
      <c r="W30" s="463"/>
      <c r="X30" s="434">
        <v>1</v>
      </c>
      <c r="Y30" s="435"/>
      <c r="Z30" s="435"/>
      <c r="AA30" s="436"/>
      <c r="AB30" s="385" t="s">
        <v>59</v>
      </c>
      <c r="AC30" s="386"/>
      <c r="AD30" s="387"/>
      <c r="AE30" s="391">
        <f>'明細（システム導入）'!N144</f>
        <v>0</v>
      </c>
      <c r="AF30" s="392"/>
      <c r="AG30" s="392"/>
      <c r="AH30" s="392"/>
      <c r="AI30" s="393"/>
      <c r="AJ30" s="391">
        <f t="shared" ref="AJ30" si="5">TRUNC(X30*AE30)</f>
        <v>0</v>
      </c>
      <c r="AK30" s="392"/>
      <c r="AL30" s="392"/>
      <c r="AM30" s="392"/>
      <c r="AN30" s="392"/>
      <c r="AO30" s="393"/>
      <c r="AP30" s="179"/>
      <c r="AQ30" s="180"/>
      <c r="AR30" s="180"/>
      <c r="AS30" s="180"/>
      <c r="AT30" s="180"/>
      <c r="AU30" s="142"/>
      <c r="AV30" s="142"/>
      <c r="AW30" s="142"/>
      <c r="AX30" s="142"/>
      <c r="AY30" s="142"/>
      <c r="AZ30" s="142"/>
      <c r="BA30" s="142"/>
      <c r="BB30" s="142"/>
      <c r="BC30" s="175"/>
    </row>
    <row r="31" spans="1:55" ht="15" customHeight="1">
      <c r="A31" s="5"/>
      <c r="B31" s="24"/>
      <c r="C31" s="140"/>
      <c r="D31" s="140"/>
      <c r="E31" s="140"/>
      <c r="F31" s="140"/>
      <c r="G31" s="140"/>
      <c r="H31" s="441"/>
      <c r="I31" s="441"/>
      <c r="J31" s="441"/>
      <c r="K31" s="441"/>
      <c r="L31" s="441"/>
      <c r="M31" s="441"/>
      <c r="N31" s="441"/>
      <c r="O31" s="140"/>
      <c r="P31" s="140"/>
      <c r="Q31" s="140"/>
      <c r="R31" s="140"/>
      <c r="S31" s="140"/>
      <c r="T31" s="140"/>
      <c r="U31" s="140"/>
      <c r="V31" s="140"/>
      <c r="W31" s="141"/>
      <c r="X31" s="437"/>
      <c r="Y31" s="438"/>
      <c r="Z31" s="438"/>
      <c r="AA31" s="439"/>
      <c r="AB31" s="388"/>
      <c r="AC31" s="389"/>
      <c r="AD31" s="390"/>
      <c r="AE31" s="376"/>
      <c r="AF31" s="377"/>
      <c r="AG31" s="377"/>
      <c r="AH31" s="377"/>
      <c r="AI31" s="378"/>
      <c r="AJ31" s="376"/>
      <c r="AK31" s="377"/>
      <c r="AL31" s="377"/>
      <c r="AM31" s="377"/>
      <c r="AN31" s="377"/>
      <c r="AO31" s="378"/>
      <c r="AP31" s="176"/>
      <c r="AQ31" s="440">
        <v>32</v>
      </c>
      <c r="AR31" s="440"/>
      <c r="AS31" s="440"/>
      <c r="AT31" s="440"/>
      <c r="AU31" s="159"/>
      <c r="AV31" s="159"/>
      <c r="AW31" s="159"/>
      <c r="AX31" s="159"/>
      <c r="AY31" s="159"/>
      <c r="AZ31" s="159"/>
      <c r="BA31" s="159"/>
      <c r="BB31" s="159"/>
      <c r="BC31" s="178"/>
    </row>
    <row r="32" spans="1:55" ht="15" customHeight="1">
      <c r="A32" s="5"/>
      <c r="B32" s="172"/>
      <c r="C32" s="9"/>
      <c r="D32" s="9"/>
      <c r="E32" s="9"/>
      <c r="F32" s="9"/>
      <c r="G32" s="432" t="s">
        <v>158</v>
      </c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432"/>
      <c r="X32" s="434">
        <v>1</v>
      </c>
      <c r="Y32" s="435"/>
      <c r="Z32" s="435"/>
      <c r="AA32" s="436"/>
      <c r="AB32" s="385" t="s">
        <v>59</v>
      </c>
      <c r="AC32" s="386"/>
      <c r="AD32" s="387"/>
      <c r="AE32" s="391">
        <f>'明細（システム導入）'!N169</f>
        <v>0</v>
      </c>
      <c r="AF32" s="392"/>
      <c r="AG32" s="392"/>
      <c r="AH32" s="392"/>
      <c r="AI32" s="393"/>
      <c r="AJ32" s="391">
        <f t="shared" ref="AJ32" si="6">TRUNC(X32*AE32)</f>
        <v>0</v>
      </c>
      <c r="AK32" s="392"/>
      <c r="AL32" s="392"/>
      <c r="AM32" s="392"/>
      <c r="AN32" s="392"/>
      <c r="AO32" s="393"/>
      <c r="AP32" s="179"/>
      <c r="AQ32" s="180"/>
      <c r="AR32" s="180"/>
      <c r="AS32" s="180"/>
      <c r="AT32" s="180"/>
      <c r="AU32" s="142"/>
      <c r="AV32" s="142"/>
      <c r="AW32" s="142"/>
      <c r="AX32" s="142"/>
      <c r="AY32" s="142"/>
      <c r="AZ32" s="142"/>
      <c r="BA32" s="142"/>
      <c r="BB32" s="142"/>
      <c r="BC32" s="175"/>
    </row>
    <row r="33" spans="1:55" ht="15" customHeight="1">
      <c r="A33" s="5"/>
      <c r="B33" s="24"/>
      <c r="C33" s="140"/>
      <c r="D33" s="140"/>
      <c r="E33" s="140"/>
      <c r="F33" s="140"/>
      <c r="G33" s="140"/>
      <c r="H33" s="394"/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437"/>
      <c r="Y33" s="438"/>
      <c r="Z33" s="438"/>
      <c r="AA33" s="439"/>
      <c r="AB33" s="388"/>
      <c r="AC33" s="389"/>
      <c r="AD33" s="390"/>
      <c r="AE33" s="376"/>
      <c r="AF33" s="377"/>
      <c r="AG33" s="377"/>
      <c r="AH33" s="377"/>
      <c r="AI33" s="378"/>
      <c r="AJ33" s="376"/>
      <c r="AK33" s="377"/>
      <c r="AL33" s="377"/>
      <c r="AM33" s="377"/>
      <c r="AN33" s="377"/>
      <c r="AO33" s="378"/>
      <c r="AP33" s="176"/>
      <c r="AQ33" s="440">
        <v>33</v>
      </c>
      <c r="AR33" s="440"/>
      <c r="AS33" s="440"/>
      <c r="AT33" s="440"/>
      <c r="AU33" s="159"/>
      <c r="AV33" s="159"/>
      <c r="AW33" s="159"/>
      <c r="AX33" s="159"/>
      <c r="AY33" s="159"/>
      <c r="AZ33" s="159"/>
      <c r="BA33" s="159"/>
      <c r="BB33" s="159"/>
      <c r="BC33" s="178"/>
    </row>
    <row r="34" spans="1:55" ht="15" customHeight="1">
      <c r="A34" s="5"/>
      <c r="B34" s="172"/>
      <c r="C34" s="9"/>
      <c r="D34" s="9"/>
      <c r="E34" s="9"/>
      <c r="F34" s="432" t="s">
        <v>159</v>
      </c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  <c r="W34" s="433"/>
      <c r="X34" s="434">
        <v>1</v>
      </c>
      <c r="Y34" s="435"/>
      <c r="Z34" s="435"/>
      <c r="AA34" s="436"/>
      <c r="AB34" s="385" t="s">
        <v>59</v>
      </c>
      <c r="AC34" s="386"/>
      <c r="AD34" s="387"/>
      <c r="AE34" s="391"/>
      <c r="AF34" s="392"/>
      <c r="AG34" s="392"/>
      <c r="AH34" s="392"/>
      <c r="AI34" s="393"/>
      <c r="AJ34" s="391"/>
      <c r="AK34" s="392"/>
      <c r="AL34" s="392"/>
      <c r="AM34" s="392"/>
      <c r="AN34" s="392"/>
      <c r="AO34" s="393"/>
      <c r="AP34" s="179"/>
      <c r="AQ34" s="181"/>
      <c r="AR34" s="181"/>
      <c r="AS34" s="181"/>
      <c r="AT34" s="181"/>
      <c r="AU34" s="142"/>
      <c r="AV34" s="142"/>
      <c r="AW34" s="142"/>
      <c r="AX34" s="142"/>
      <c r="AY34" s="142"/>
      <c r="AZ34" s="142"/>
      <c r="BA34" s="142"/>
      <c r="BB34" s="142"/>
      <c r="BC34" s="175"/>
    </row>
    <row r="35" spans="1:55" ht="15" customHeight="1">
      <c r="A35" s="5"/>
      <c r="B35" s="24"/>
      <c r="C35" s="140"/>
      <c r="D35" s="140"/>
      <c r="E35" s="140"/>
      <c r="F35" s="140"/>
      <c r="G35" s="140"/>
      <c r="H35" s="394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437"/>
      <c r="Y35" s="438"/>
      <c r="Z35" s="438"/>
      <c r="AA35" s="439"/>
      <c r="AB35" s="388"/>
      <c r="AC35" s="389"/>
      <c r="AD35" s="390"/>
      <c r="AE35" s="376"/>
      <c r="AF35" s="377"/>
      <c r="AG35" s="377"/>
      <c r="AH35" s="377"/>
      <c r="AI35" s="378"/>
      <c r="AJ35" s="376"/>
      <c r="AK35" s="377"/>
      <c r="AL35" s="377"/>
      <c r="AM35" s="377"/>
      <c r="AN35" s="377"/>
      <c r="AO35" s="378"/>
      <c r="AP35" s="17"/>
      <c r="AQ35" s="440"/>
      <c r="AR35" s="440"/>
      <c r="AS35" s="440"/>
      <c r="AT35" s="440"/>
      <c r="AU35" s="159"/>
      <c r="AV35" s="159"/>
      <c r="AW35" s="159"/>
      <c r="AX35" s="159"/>
      <c r="AY35" s="159"/>
      <c r="AZ35" s="159"/>
      <c r="BA35" s="159"/>
      <c r="BB35" s="159"/>
      <c r="BC35" s="178"/>
    </row>
    <row r="36" spans="1:55" ht="15" customHeight="1">
      <c r="A36" s="5"/>
      <c r="B36" s="172"/>
      <c r="C36" s="9"/>
      <c r="D36" s="9"/>
      <c r="E36" s="9"/>
      <c r="F36" s="9"/>
      <c r="G36" s="450" t="s">
        <v>160</v>
      </c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  <c r="U36" s="450"/>
      <c r="V36" s="450"/>
      <c r="W36" s="450"/>
      <c r="X36" s="434">
        <v>1</v>
      </c>
      <c r="Y36" s="435"/>
      <c r="Z36" s="435"/>
      <c r="AA36" s="436"/>
      <c r="AB36" s="385" t="s">
        <v>59</v>
      </c>
      <c r="AC36" s="386"/>
      <c r="AD36" s="387"/>
      <c r="AE36" s="391">
        <f>'明細（システム導入）'!N194</f>
        <v>0</v>
      </c>
      <c r="AF36" s="392"/>
      <c r="AG36" s="392"/>
      <c r="AH36" s="392"/>
      <c r="AI36" s="393"/>
      <c r="AJ36" s="391">
        <f t="shared" ref="AJ36" si="7">TRUNC(X36*AE36)</f>
        <v>0</v>
      </c>
      <c r="AK36" s="392"/>
      <c r="AL36" s="392"/>
      <c r="AM36" s="392"/>
      <c r="AN36" s="392"/>
      <c r="AO36" s="393"/>
      <c r="AP36" s="179"/>
      <c r="AQ36" s="181"/>
      <c r="AR36" s="181"/>
      <c r="AS36" s="181"/>
      <c r="AT36" s="181"/>
      <c r="AU36" s="142"/>
      <c r="AV36" s="142"/>
      <c r="AW36" s="142"/>
      <c r="AX36" s="142"/>
      <c r="AY36" s="142"/>
      <c r="AZ36" s="142"/>
      <c r="BA36" s="142"/>
      <c r="BB36" s="142"/>
      <c r="BC36" s="175"/>
    </row>
    <row r="37" spans="1:55" ht="15" customHeight="1">
      <c r="A37" s="5"/>
      <c r="B37" s="24"/>
      <c r="C37" s="140"/>
      <c r="D37" s="140"/>
      <c r="E37" s="140"/>
      <c r="F37" s="140"/>
      <c r="G37" s="140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437"/>
      <c r="Y37" s="438"/>
      <c r="Z37" s="438"/>
      <c r="AA37" s="439"/>
      <c r="AB37" s="388"/>
      <c r="AC37" s="389"/>
      <c r="AD37" s="390"/>
      <c r="AE37" s="376"/>
      <c r="AF37" s="377"/>
      <c r="AG37" s="377"/>
      <c r="AH37" s="377"/>
      <c r="AI37" s="378"/>
      <c r="AJ37" s="376"/>
      <c r="AK37" s="377"/>
      <c r="AL37" s="377"/>
      <c r="AM37" s="377"/>
      <c r="AN37" s="377"/>
      <c r="AO37" s="378"/>
      <c r="AP37" s="17"/>
      <c r="AQ37" s="440">
        <v>34</v>
      </c>
      <c r="AR37" s="440"/>
      <c r="AS37" s="440"/>
      <c r="AT37" s="440"/>
      <c r="AU37" s="159"/>
      <c r="AV37" s="159"/>
      <c r="AW37" s="159"/>
      <c r="AX37" s="159"/>
      <c r="AY37" s="159"/>
      <c r="AZ37" s="159"/>
      <c r="BA37" s="159"/>
      <c r="BB37" s="159"/>
      <c r="BC37" s="178"/>
    </row>
    <row r="38" spans="1:55" ht="15" customHeight="1">
      <c r="A38" s="5"/>
      <c r="B38" s="172"/>
      <c r="C38" s="9"/>
      <c r="D38" s="9"/>
      <c r="E38" s="9"/>
      <c r="F38" s="432" t="s">
        <v>161</v>
      </c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3"/>
      <c r="X38" s="434">
        <v>1</v>
      </c>
      <c r="Y38" s="435"/>
      <c r="Z38" s="435"/>
      <c r="AA38" s="436"/>
      <c r="AB38" s="385" t="s">
        <v>59</v>
      </c>
      <c r="AC38" s="386"/>
      <c r="AD38" s="387"/>
      <c r="AE38" s="391"/>
      <c r="AF38" s="392"/>
      <c r="AG38" s="392"/>
      <c r="AH38" s="392"/>
      <c r="AI38" s="393"/>
      <c r="AJ38" s="391"/>
      <c r="AK38" s="392"/>
      <c r="AL38" s="392"/>
      <c r="AM38" s="392"/>
      <c r="AN38" s="392"/>
      <c r="AO38" s="393"/>
      <c r="AP38" s="179"/>
      <c r="AQ38" s="181"/>
      <c r="AR38" s="181"/>
      <c r="AS38" s="181"/>
      <c r="AT38" s="181"/>
      <c r="AU38" s="142"/>
      <c r="AV38" s="142"/>
      <c r="AW38" s="142"/>
      <c r="AX38" s="142"/>
      <c r="AY38" s="142"/>
      <c r="AZ38" s="142"/>
      <c r="BA38" s="142"/>
      <c r="BB38" s="142"/>
      <c r="BC38" s="175"/>
    </row>
    <row r="39" spans="1:55" ht="15" customHeight="1">
      <c r="A39" s="5"/>
      <c r="B39" s="24"/>
      <c r="C39" s="140"/>
      <c r="D39" s="140"/>
      <c r="E39" s="140"/>
      <c r="F39" s="140"/>
      <c r="G39" s="140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437"/>
      <c r="Y39" s="438"/>
      <c r="Z39" s="438"/>
      <c r="AA39" s="439"/>
      <c r="AB39" s="388"/>
      <c r="AC39" s="389"/>
      <c r="AD39" s="390"/>
      <c r="AE39" s="376"/>
      <c r="AF39" s="377"/>
      <c r="AG39" s="377"/>
      <c r="AH39" s="377"/>
      <c r="AI39" s="378"/>
      <c r="AJ39" s="376"/>
      <c r="AK39" s="377"/>
      <c r="AL39" s="377"/>
      <c r="AM39" s="377"/>
      <c r="AN39" s="377"/>
      <c r="AO39" s="378"/>
      <c r="AP39" s="17"/>
      <c r="AQ39" s="440"/>
      <c r="AR39" s="440"/>
      <c r="AS39" s="440"/>
      <c r="AT39" s="440"/>
      <c r="AU39" s="159"/>
      <c r="AV39" s="159"/>
      <c r="AW39" s="159"/>
      <c r="AX39" s="159"/>
      <c r="AY39" s="159"/>
      <c r="AZ39" s="159"/>
      <c r="BA39" s="159"/>
      <c r="BB39" s="159"/>
      <c r="BC39" s="178"/>
    </row>
    <row r="40" spans="1:55" ht="15" customHeight="1">
      <c r="A40" s="5"/>
      <c r="B40" s="172"/>
      <c r="C40" s="9"/>
      <c r="D40" s="9"/>
      <c r="E40" s="9"/>
      <c r="F40" s="9"/>
      <c r="G40" s="450" t="s">
        <v>162</v>
      </c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34">
        <v>1</v>
      </c>
      <c r="Y40" s="435"/>
      <c r="Z40" s="435"/>
      <c r="AA40" s="436"/>
      <c r="AB40" s="385" t="s">
        <v>59</v>
      </c>
      <c r="AC40" s="386"/>
      <c r="AD40" s="387"/>
      <c r="AE40" s="391">
        <f>'明細（システム導入）'!N219</f>
        <v>0</v>
      </c>
      <c r="AF40" s="392"/>
      <c r="AG40" s="392"/>
      <c r="AH40" s="392"/>
      <c r="AI40" s="393"/>
      <c r="AJ40" s="391">
        <f t="shared" ref="AJ40" si="8">TRUNC(X40*AE40)</f>
        <v>0</v>
      </c>
      <c r="AK40" s="392"/>
      <c r="AL40" s="392"/>
      <c r="AM40" s="392"/>
      <c r="AN40" s="392"/>
      <c r="AO40" s="393"/>
      <c r="AP40" s="179"/>
      <c r="AQ40" s="181"/>
      <c r="AR40" s="181"/>
      <c r="AS40" s="181"/>
      <c r="AT40" s="181"/>
      <c r="AU40" s="142"/>
      <c r="AV40" s="142"/>
      <c r="AW40" s="142"/>
      <c r="AX40" s="142"/>
      <c r="AY40" s="142"/>
      <c r="AZ40" s="142"/>
      <c r="BA40" s="142"/>
      <c r="BB40" s="142"/>
      <c r="BC40" s="175"/>
    </row>
    <row r="41" spans="1:55" ht="15" customHeight="1">
      <c r="A41" s="5"/>
      <c r="B41" s="24"/>
      <c r="C41" s="140"/>
      <c r="D41" s="140"/>
      <c r="E41" s="140"/>
      <c r="F41" s="140"/>
      <c r="G41" s="140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4"/>
      <c r="X41" s="437"/>
      <c r="Y41" s="438"/>
      <c r="Z41" s="438"/>
      <c r="AA41" s="439"/>
      <c r="AB41" s="388"/>
      <c r="AC41" s="389"/>
      <c r="AD41" s="390"/>
      <c r="AE41" s="376"/>
      <c r="AF41" s="377"/>
      <c r="AG41" s="377"/>
      <c r="AH41" s="377"/>
      <c r="AI41" s="378"/>
      <c r="AJ41" s="376"/>
      <c r="AK41" s="377"/>
      <c r="AL41" s="377"/>
      <c r="AM41" s="377"/>
      <c r="AN41" s="377"/>
      <c r="AO41" s="378"/>
      <c r="AP41" s="17"/>
      <c r="AQ41" s="440">
        <v>35</v>
      </c>
      <c r="AR41" s="440"/>
      <c r="AS41" s="440"/>
      <c r="AT41" s="440"/>
      <c r="AU41" s="159"/>
      <c r="AV41" s="159"/>
      <c r="AW41" s="159"/>
      <c r="AX41" s="159"/>
      <c r="AY41" s="159"/>
      <c r="AZ41" s="159"/>
      <c r="BA41" s="159"/>
      <c r="BB41" s="159"/>
      <c r="BC41" s="178"/>
    </row>
    <row r="42" spans="1:55" ht="15" customHeight="1">
      <c r="A42" s="5"/>
      <c r="B42" s="172"/>
      <c r="C42" s="9"/>
      <c r="D42" s="9"/>
      <c r="E42" s="432" t="s">
        <v>192</v>
      </c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3"/>
      <c r="X42" s="434">
        <v>1</v>
      </c>
      <c r="Y42" s="435"/>
      <c r="Z42" s="435"/>
      <c r="AA42" s="436"/>
      <c r="AB42" s="385" t="s">
        <v>59</v>
      </c>
      <c r="AC42" s="386"/>
      <c r="AD42" s="387"/>
      <c r="AE42" s="391"/>
      <c r="AF42" s="392"/>
      <c r="AG42" s="392"/>
      <c r="AH42" s="392"/>
      <c r="AI42" s="393"/>
      <c r="AJ42" s="391">
        <f>SUM(AJ44:AO59)</f>
        <v>0</v>
      </c>
      <c r="AK42" s="392"/>
      <c r="AL42" s="392"/>
      <c r="AM42" s="392"/>
      <c r="AN42" s="392"/>
      <c r="AO42" s="393"/>
      <c r="AP42" s="179"/>
      <c r="AQ42" s="181"/>
      <c r="AR42" s="181"/>
      <c r="AS42" s="181"/>
      <c r="AT42" s="181"/>
      <c r="AU42" s="142"/>
      <c r="AV42" s="142"/>
      <c r="AW42" s="142"/>
      <c r="AX42" s="142"/>
      <c r="AY42" s="142"/>
      <c r="AZ42" s="142"/>
      <c r="BA42" s="142"/>
      <c r="BB42" s="142"/>
      <c r="BC42" s="175"/>
    </row>
    <row r="43" spans="1:55" ht="15" customHeight="1">
      <c r="A43" s="5"/>
      <c r="B43" s="24"/>
      <c r="C43" s="140"/>
      <c r="D43" s="140"/>
      <c r="E43" s="140"/>
      <c r="F43" s="140"/>
      <c r="G43" s="140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  <c r="S43" s="394"/>
      <c r="T43" s="394"/>
      <c r="U43" s="394"/>
      <c r="V43" s="394"/>
      <c r="W43" s="394"/>
      <c r="X43" s="437"/>
      <c r="Y43" s="438"/>
      <c r="Z43" s="438"/>
      <c r="AA43" s="439"/>
      <c r="AB43" s="388"/>
      <c r="AC43" s="389"/>
      <c r="AD43" s="390"/>
      <c r="AE43" s="376"/>
      <c r="AF43" s="377"/>
      <c r="AG43" s="377"/>
      <c r="AH43" s="377"/>
      <c r="AI43" s="378"/>
      <c r="AJ43" s="376"/>
      <c r="AK43" s="377"/>
      <c r="AL43" s="377"/>
      <c r="AM43" s="377"/>
      <c r="AN43" s="377"/>
      <c r="AO43" s="378"/>
      <c r="AP43" s="17"/>
      <c r="AQ43" s="440"/>
      <c r="AR43" s="440"/>
      <c r="AS43" s="440"/>
      <c r="AT43" s="440"/>
      <c r="AU43" s="159"/>
      <c r="AV43" s="159"/>
      <c r="AW43" s="159"/>
      <c r="AX43" s="159"/>
      <c r="AY43" s="159"/>
      <c r="AZ43" s="159"/>
      <c r="BA43" s="159"/>
      <c r="BB43" s="159"/>
      <c r="BC43" s="178"/>
    </row>
    <row r="44" spans="1:55" ht="15" customHeight="1">
      <c r="A44" s="5"/>
      <c r="B44" s="172"/>
      <c r="C44" s="9"/>
      <c r="D44" s="9"/>
      <c r="E44" s="9"/>
      <c r="F44" s="432" t="s">
        <v>163</v>
      </c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T44" s="432"/>
      <c r="U44" s="432"/>
      <c r="V44" s="432"/>
      <c r="W44" s="433"/>
      <c r="X44" s="434">
        <v>1</v>
      </c>
      <c r="Y44" s="435"/>
      <c r="Z44" s="435"/>
      <c r="AA44" s="436"/>
      <c r="AB44" s="385" t="s">
        <v>59</v>
      </c>
      <c r="AC44" s="386"/>
      <c r="AD44" s="387"/>
      <c r="AE44" s="391"/>
      <c r="AF44" s="392"/>
      <c r="AG44" s="392"/>
      <c r="AH44" s="392"/>
      <c r="AI44" s="393"/>
      <c r="AJ44" s="391"/>
      <c r="AK44" s="392"/>
      <c r="AL44" s="392"/>
      <c r="AM44" s="392"/>
      <c r="AN44" s="392"/>
      <c r="AO44" s="393"/>
      <c r="AP44" s="179"/>
      <c r="AQ44" s="181"/>
      <c r="AR44" s="181"/>
      <c r="AS44" s="181"/>
      <c r="AT44" s="181"/>
      <c r="AU44" s="142"/>
      <c r="AV44" s="142"/>
      <c r="AW44" s="142"/>
      <c r="AX44" s="142"/>
      <c r="AY44" s="142"/>
      <c r="AZ44" s="142"/>
      <c r="BA44" s="142"/>
      <c r="BB44" s="142"/>
      <c r="BC44" s="175"/>
    </row>
    <row r="45" spans="1:55" ht="15" customHeight="1">
      <c r="A45" s="5"/>
      <c r="B45" s="24"/>
      <c r="C45" s="140"/>
      <c r="D45" s="140"/>
      <c r="E45" s="140"/>
      <c r="F45" s="140"/>
      <c r="G45" s="140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437"/>
      <c r="Y45" s="438"/>
      <c r="Z45" s="438"/>
      <c r="AA45" s="439"/>
      <c r="AB45" s="388"/>
      <c r="AC45" s="389"/>
      <c r="AD45" s="390"/>
      <c r="AE45" s="376"/>
      <c r="AF45" s="377"/>
      <c r="AG45" s="377"/>
      <c r="AH45" s="377"/>
      <c r="AI45" s="378"/>
      <c r="AJ45" s="376"/>
      <c r="AK45" s="377"/>
      <c r="AL45" s="377"/>
      <c r="AM45" s="377"/>
      <c r="AN45" s="377"/>
      <c r="AO45" s="378"/>
      <c r="AP45" s="17"/>
      <c r="AQ45" s="440"/>
      <c r="AR45" s="440"/>
      <c r="AS45" s="440"/>
      <c r="AT45" s="440"/>
      <c r="AU45" s="159"/>
      <c r="AV45" s="159"/>
      <c r="AW45" s="159"/>
      <c r="AX45" s="159"/>
      <c r="AY45" s="159"/>
      <c r="AZ45" s="159"/>
      <c r="BA45" s="159"/>
      <c r="BB45" s="159"/>
      <c r="BC45" s="178"/>
    </row>
    <row r="46" spans="1:55" ht="15" customHeight="1">
      <c r="A46" s="5"/>
      <c r="B46" s="172"/>
      <c r="C46" s="9"/>
      <c r="D46" s="9"/>
      <c r="E46" s="9"/>
      <c r="F46" s="9"/>
      <c r="G46" s="450" t="s">
        <v>163</v>
      </c>
      <c r="H46" s="450"/>
      <c r="I46" s="450"/>
      <c r="J46" s="450"/>
      <c r="K46" s="450"/>
      <c r="L46" s="450"/>
      <c r="M46" s="450"/>
      <c r="N46" s="450"/>
      <c r="O46" s="450"/>
      <c r="P46" s="450"/>
      <c r="Q46" s="450"/>
      <c r="R46" s="450"/>
      <c r="S46" s="450"/>
      <c r="T46" s="450"/>
      <c r="U46" s="450"/>
      <c r="V46" s="450"/>
      <c r="W46" s="450"/>
      <c r="X46" s="434">
        <v>1</v>
      </c>
      <c r="Y46" s="435"/>
      <c r="Z46" s="435"/>
      <c r="AA46" s="436"/>
      <c r="AB46" s="385" t="s">
        <v>59</v>
      </c>
      <c r="AC46" s="386"/>
      <c r="AD46" s="387"/>
      <c r="AE46" s="391">
        <f>'明細（システム導入）'!N244</f>
        <v>0</v>
      </c>
      <c r="AF46" s="392"/>
      <c r="AG46" s="392"/>
      <c r="AH46" s="392"/>
      <c r="AI46" s="393"/>
      <c r="AJ46" s="391">
        <f t="shared" ref="AJ46" si="9">TRUNC(X46*AE46)</f>
        <v>0</v>
      </c>
      <c r="AK46" s="392"/>
      <c r="AL46" s="392"/>
      <c r="AM46" s="392"/>
      <c r="AN46" s="392"/>
      <c r="AO46" s="393"/>
      <c r="AP46" s="179"/>
      <c r="AQ46" s="181"/>
      <c r="AR46" s="181"/>
      <c r="AS46" s="181"/>
      <c r="AT46" s="181"/>
      <c r="AU46" s="142"/>
      <c r="AV46" s="142"/>
      <c r="AW46" s="142"/>
      <c r="AX46" s="142"/>
      <c r="AY46" s="142"/>
      <c r="AZ46" s="142"/>
      <c r="BA46" s="142"/>
      <c r="BB46" s="142"/>
      <c r="BC46" s="175"/>
    </row>
    <row r="47" spans="1:55" ht="15" customHeight="1">
      <c r="A47" s="5"/>
      <c r="B47" s="24"/>
      <c r="C47" s="140"/>
      <c r="D47" s="140"/>
      <c r="E47" s="140"/>
      <c r="F47" s="140"/>
      <c r="G47" s="140"/>
      <c r="H47" s="394"/>
      <c r="I47" s="394"/>
      <c r="J47" s="394"/>
      <c r="K47" s="394"/>
      <c r="L47" s="394"/>
      <c r="M47" s="394"/>
      <c r="N47" s="394"/>
      <c r="O47" s="394"/>
      <c r="P47" s="394"/>
      <c r="Q47" s="394"/>
      <c r="R47" s="394"/>
      <c r="S47" s="394"/>
      <c r="T47" s="394"/>
      <c r="U47" s="394"/>
      <c r="V47" s="394"/>
      <c r="W47" s="394"/>
      <c r="X47" s="437"/>
      <c r="Y47" s="438"/>
      <c r="Z47" s="438"/>
      <c r="AA47" s="439"/>
      <c r="AB47" s="388"/>
      <c r="AC47" s="389"/>
      <c r="AD47" s="390"/>
      <c r="AE47" s="376"/>
      <c r="AF47" s="377"/>
      <c r="AG47" s="377"/>
      <c r="AH47" s="377"/>
      <c r="AI47" s="378"/>
      <c r="AJ47" s="376"/>
      <c r="AK47" s="377"/>
      <c r="AL47" s="377"/>
      <c r="AM47" s="377"/>
      <c r="AN47" s="377"/>
      <c r="AO47" s="378"/>
      <c r="AP47" s="17"/>
      <c r="AQ47" s="440">
        <v>36</v>
      </c>
      <c r="AR47" s="440"/>
      <c r="AS47" s="440"/>
      <c r="AT47" s="440"/>
      <c r="AU47" s="159"/>
      <c r="AV47" s="159"/>
      <c r="AW47" s="159"/>
      <c r="AX47" s="159"/>
      <c r="AY47" s="159"/>
      <c r="AZ47" s="159"/>
      <c r="BA47" s="159"/>
      <c r="BB47" s="159"/>
      <c r="BC47" s="178"/>
    </row>
    <row r="48" spans="1:55" ht="15" customHeight="1">
      <c r="A48" s="5"/>
      <c r="B48" s="172"/>
      <c r="C48" s="9"/>
      <c r="D48" s="9"/>
      <c r="E48" s="9"/>
      <c r="F48" s="432" t="s">
        <v>164</v>
      </c>
      <c r="G48" s="432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T48" s="432"/>
      <c r="U48" s="432"/>
      <c r="V48" s="432"/>
      <c r="W48" s="433"/>
      <c r="X48" s="434">
        <v>1</v>
      </c>
      <c r="Y48" s="435"/>
      <c r="Z48" s="435"/>
      <c r="AA48" s="436"/>
      <c r="AB48" s="385" t="s">
        <v>59</v>
      </c>
      <c r="AC48" s="386"/>
      <c r="AD48" s="387"/>
      <c r="AE48" s="391"/>
      <c r="AF48" s="392"/>
      <c r="AG48" s="392"/>
      <c r="AH48" s="392"/>
      <c r="AI48" s="393"/>
      <c r="AJ48" s="391"/>
      <c r="AK48" s="392"/>
      <c r="AL48" s="392"/>
      <c r="AM48" s="392"/>
      <c r="AN48" s="392"/>
      <c r="AO48" s="393"/>
      <c r="AP48" s="179"/>
      <c r="AQ48" s="181"/>
      <c r="AR48" s="181"/>
      <c r="AS48" s="181"/>
      <c r="AT48" s="181"/>
      <c r="AU48" s="142"/>
      <c r="AV48" s="142"/>
      <c r="AW48" s="142"/>
      <c r="AX48" s="142"/>
      <c r="AY48" s="142"/>
      <c r="AZ48" s="142"/>
      <c r="BA48" s="142"/>
      <c r="BB48" s="142"/>
      <c r="BC48" s="175"/>
    </row>
    <row r="49" spans="1:61" ht="15" customHeight="1">
      <c r="A49" s="5"/>
      <c r="B49" s="24"/>
      <c r="C49" s="140"/>
      <c r="D49" s="140"/>
      <c r="E49" s="140"/>
      <c r="F49" s="140"/>
      <c r="G49" s="140"/>
      <c r="H49" s="394"/>
      <c r="I49" s="394"/>
      <c r="J49" s="394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4"/>
      <c r="X49" s="437"/>
      <c r="Y49" s="438"/>
      <c r="Z49" s="438"/>
      <c r="AA49" s="439"/>
      <c r="AB49" s="388"/>
      <c r="AC49" s="389"/>
      <c r="AD49" s="390"/>
      <c r="AE49" s="376"/>
      <c r="AF49" s="377"/>
      <c r="AG49" s="377"/>
      <c r="AH49" s="377"/>
      <c r="AI49" s="378"/>
      <c r="AJ49" s="376"/>
      <c r="AK49" s="377"/>
      <c r="AL49" s="377"/>
      <c r="AM49" s="377"/>
      <c r="AN49" s="377"/>
      <c r="AO49" s="378"/>
      <c r="AP49" s="17"/>
      <c r="AQ49" s="440"/>
      <c r="AR49" s="440"/>
      <c r="AS49" s="440"/>
      <c r="AT49" s="440"/>
      <c r="AU49" s="159"/>
      <c r="AV49" s="159"/>
      <c r="AW49" s="159"/>
      <c r="AX49" s="159"/>
      <c r="AY49" s="159"/>
      <c r="AZ49" s="159"/>
      <c r="BA49" s="159"/>
      <c r="BB49" s="159"/>
      <c r="BC49" s="178"/>
    </row>
    <row r="50" spans="1:61" ht="15" customHeight="1">
      <c r="A50" s="5"/>
      <c r="B50" s="172"/>
      <c r="C50" s="9"/>
      <c r="D50" s="9"/>
      <c r="E50" s="9"/>
      <c r="F50" s="9"/>
      <c r="G50" s="450" t="s">
        <v>164</v>
      </c>
      <c r="H50" s="450"/>
      <c r="I50" s="450"/>
      <c r="J50" s="450"/>
      <c r="K50" s="450"/>
      <c r="L50" s="450"/>
      <c r="M50" s="450"/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34">
        <v>1</v>
      </c>
      <c r="Y50" s="435"/>
      <c r="Z50" s="435"/>
      <c r="AA50" s="436"/>
      <c r="AB50" s="385" t="s">
        <v>59</v>
      </c>
      <c r="AC50" s="386"/>
      <c r="AD50" s="387"/>
      <c r="AE50" s="391">
        <f>'明細（システム導入）'!N269</f>
        <v>0</v>
      </c>
      <c r="AF50" s="392"/>
      <c r="AG50" s="392"/>
      <c r="AH50" s="392"/>
      <c r="AI50" s="393"/>
      <c r="AJ50" s="391">
        <f t="shared" ref="AJ50" si="10">TRUNC(X50*AE50)</f>
        <v>0</v>
      </c>
      <c r="AK50" s="392"/>
      <c r="AL50" s="392"/>
      <c r="AM50" s="392"/>
      <c r="AN50" s="392"/>
      <c r="AO50" s="393"/>
      <c r="AP50" s="179"/>
      <c r="AQ50" s="181"/>
      <c r="AR50" s="181"/>
      <c r="AS50" s="181"/>
      <c r="AT50" s="181"/>
      <c r="AU50" s="142"/>
      <c r="AV50" s="142"/>
      <c r="AW50" s="142"/>
      <c r="AX50" s="142"/>
      <c r="AY50" s="142"/>
      <c r="AZ50" s="142"/>
      <c r="BA50" s="142"/>
      <c r="BB50" s="142"/>
      <c r="BC50" s="175"/>
    </row>
    <row r="51" spans="1:61" ht="15" customHeight="1">
      <c r="A51" s="5"/>
      <c r="B51" s="24"/>
      <c r="C51" s="140"/>
      <c r="D51" s="140"/>
      <c r="E51" s="140"/>
      <c r="F51" s="140"/>
      <c r="G51" s="140"/>
      <c r="H51" s="394"/>
      <c r="I51" s="394"/>
      <c r="J51" s="394"/>
      <c r="K51" s="394"/>
      <c r="L51" s="394"/>
      <c r="M51" s="394"/>
      <c r="N51" s="394"/>
      <c r="O51" s="394"/>
      <c r="P51" s="394"/>
      <c r="Q51" s="394"/>
      <c r="R51" s="394"/>
      <c r="S51" s="394"/>
      <c r="T51" s="394"/>
      <c r="U51" s="394"/>
      <c r="V51" s="394"/>
      <c r="W51" s="394"/>
      <c r="X51" s="437"/>
      <c r="Y51" s="438"/>
      <c r="Z51" s="438"/>
      <c r="AA51" s="439"/>
      <c r="AB51" s="388"/>
      <c r="AC51" s="389"/>
      <c r="AD51" s="390"/>
      <c r="AE51" s="376"/>
      <c r="AF51" s="377"/>
      <c r="AG51" s="377"/>
      <c r="AH51" s="377"/>
      <c r="AI51" s="378"/>
      <c r="AJ51" s="376"/>
      <c r="AK51" s="377"/>
      <c r="AL51" s="377"/>
      <c r="AM51" s="377"/>
      <c r="AN51" s="377"/>
      <c r="AO51" s="378"/>
      <c r="AP51" s="17"/>
      <c r="AQ51" s="440">
        <v>37</v>
      </c>
      <c r="AR51" s="440"/>
      <c r="AS51" s="440"/>
      <c r="AT51" s="440"/>
      <c r="AU51" s="159"/>
      <c r="AV51" s="159"/>
      <c r="AW51" s="159"/>
      <c r="AX51" s="159"/>
      <c r="AY51" s="159"/>
      <c r="AZ51" s="159"/>
      <c r="BA51" s="159"/>
      <c r="BB51" s="159"/>
      <c r="BC51" s="178"/>
    </row>
    <row r="52" spans="1:61" ht="15" customHeight="1">
      <c r="A52" s="5"/>
      <c r="B52" s="172"/>
      <c r="C52" s="9"/>
      <c r="D52" s="9"/>
      <c r="E52" s="9" t="s">
        <v>142</v>
      </c>
      <c r="F52" s="432" t="s">
        <v>165</v>
      </c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3"/>
      <c r="X52" s="434">
        <v>1</v>
      </c>
      <c r="Y52" s="435"/>
      <c r="Z52" s="435"/>
      <c r="AA52" s="436"/>
      <c r="AB52" s="385" t="s">
        <v>59</v>
      </c>
      <c r="AC52" s="386"/>
      <c r="AD52" s="387"/>
      <c r="AE52" s="391"/>
      <c r="AF52" s="392"/>
      <c r="AG52" s="392"/>
      <c r="AH52" s="392"/>
      <c r="AI52" s="393"/>
      <c r="AJ52" s="391"/>
      <c r="AK52" s="392"/>
      <c r="AL52" s="392"/>
      <c r="AM52" s="392"/>
      <c r="AN52" s="392"/>
      <c r="AO52" s="393"/>
      <c r="AP52" s="179"/>
      <c r="AQ52" s="181"/>
      <c r="AR52" s="181"/>
      <c r="AS52" s="181"/>
      <c r="AT52" s="181"/>
      <c r="AU52" s="142"/>
      <c r="AV52" s="142"/>
      <c r="AW52" s="142"/>
      <c r="AX52" s="142"/>
      <c r="AY52" s="142"/>
      <c r="AZ52" s="142"/>
      <c r="BA52" s="142"/>
      <c r="BB52" s="142"/>
      <c r="BC52" s="175"/>
    </row>
    <row r="53" spans="1:61" ht="15" customHeight="1">
      <c r="A53" s="5"/>
      <c r="B53" s="24"/>
      <c r="C53" s="140"/>
      <c r="D53" s="140"/>
      <c r="E53" s="140"/>
      <c r="F53" s="140"/>
      <c r="G53" s="140"/>
      <c r="H53" s="394"/>
      <c r="I53" s="394"/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437"/>
      <c r="Y53" s="438"/>
      <c r="Z53" s="438"/>
      <c r="AA53" s="439"/>
      <c r="AB53" s="388"/>
      <c r="AC53" s="389"/>
      <c r="AD53" s="390"/>
      <c r="AE53" s="376"/>
      <c r="AF53" s="377"/>
      <c r="AG53" s="377"/>
      <c r="AH53" s="377"/>
      <c r="AI53" s="378"/>
      <c r="AJ53" s="376"/>
      <c r="AK53" s="377"/>
      <c r="AL53" s="377"/>
      <c r="AM53" s="377"/>
      <c r="AN53" s="377"/>
      <c r="AO53" s="378"/>
      <c r="AP53" s="17"/>
      <c r="AQ53" s="440"/>
      <c r="AR53" s="440"/>
      <c r="AS53" s="440"/>
      <c r="AT53" s="440"/>
      <c r="AU53" s="159"/>
      <c r="AV53" s="159"/>
      <c r="AW53" s="159"/>
      <c r="AX53" s="159"/>
      <c r="AY53" s="159"/>
      <c r="AZ53" s="159"/>
      <c r="BA53" s="159"/>
      <c r="BB53" s="159"/>
      <c r="BC53" s="178"/>
    </row>
    <row r="54" spans="1:61" ht="15" customHeight="1">
      <c r="A54" s="5"/>
      <c r="B54" s="172"/>
      <c r="C54" s="9"/>
      <c r="D54" s="9"/>
      <c r="E54" s="9"/>
      <c r="F54" s="9"/>
      <c r="G54" s="450" t="s">
        <v>166</v>
      </c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34">
        <v>1</v>
      </c>
      <c r="Y54" s="435"/>
      <c r="Z54" s="435"/>
      <c r="AA54" s="436"/>
      <c r="AB54" s="385" t="s">
        <v>59</v>
      </c>
      <c r="AC54" s="386"/>
      <c r="AD54" s="387"/>
      <c r="AE54" s="391">
        <f>'明細（システム導入）'!N294</f>
        <v>0</v>
      </c>
      <c r="AF54" s="392"/>
      <c r="AG54" s="392"/>
      <c r="AH54" s="392"/>
      <c r="AI54" s="393"/>
      <c r="AJ54" s="391">
        <f t="shared" ref="AJ54" si="11">TRUNC(X54*AE54)</f>
        <v>0</v>
      </c>
      <c r="AK54" s="392"/>
      <c r="AL54" s="392"/>
      <c r="AM54" s="392"/>
      <c r="AN54" s="392"/>
      <c r="AO54" s="393"/>
      <c r="AP54" s="179"/>
      <c r="AQ54" s="181"/>
      <c r="AR54" s="181"/>
      <c r="AS54" s="181"/>
      <c r="AT54" s="181"/>
      <c r="AU54" s="142"/>
      <c r="AV54" s="142"/>
      <c r="AW54" s="142"/>
      <c r="AX54" s="142"/>
      <c r="AY54" s="142"/>
      <c r="AZ54" s="142"/>
      <c r="BA54" s="142"/>
      <c r="BB54" s="142"/>
      <c r="BC54" s="175"/>
    </row>
    <row r="55" spans="1:61" ht="15" customHeight="1">
      <c r="A55" s="5"/>
      <c r="B55" s="24"/>
      <c r="C55" s="140"/>
      <c r="D55" s="140"/>
      <c r="E55" s="140"/>
      <c r="F55" s="140"/>
      <c r="G55" s="140"/>
      <c r="H55" s="394"/>
      <c r="I55" s="394"/>
      <c r="J55" s="394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394"/>
      <c r="W55" s="394"/>
      <c r="X55" s="437"/>
      <c r="Y55" s="438"/>
      <c r="Z55" s="438"/>
      <c r="AA55" s="439"/>
      <c r="AB55" s="388"/>
      <c r="AC55" s="389"/>
      <c r="AD55" s="390"/>
      <c r="AE55" s="376"/>
      <c r="AF55" s="377"/>
      <c r="AG55" s="377"/>
      <c r="AH55" s="377"/>
      <c r="AI55" s="378"/>
      <c r="AJ55" s="376"/>
      <c r="AK55" s="377"/>
      <c r="AL55" s="377"/>
      <c r="AM55" s="377"/>
      <c r="AN55" s="377"/>
      <c r="AO55" s="378"/>
      <c r="AP55" s="17"/>
      <c r="AQ55" s="440">
        <v>38</v>
      </c>
      <c r="AR55" s="440"/>
      <c r="AS55" s="440"/>
      <c r="AT55" s="440"/>
      <c r="AU55" s="159"/>
      <c r="AV55" s="159"/>
      <c r="AW55" s="159"/>
      <c r="AX55" s="159"/>
      <c r="AY55" s="159"/>
      <c r="AZ55" s="159"/>
      <c r="BA55" s="159"/>
      <c r="BB55" s="159"/>
      <c r="BC55" s="178"/>
    </row>
    <row r="56" spans="1:61" ht="15" customHeight="1">
      <c r="A56" s="5"/>
      <c r="B56" s="172"/>
      <c r="C56" s="9"/>
      <c r="D56" s="9"/>
      <c r="E56" s="9"/>
      <c r="F56" s="432" t="s">
        <v>167</v>
      </c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32"/>
      <c r="W56" s="433"/>
      <c r="X56" s="434">
        <v>1</v>
      </c>
      <c r="Y56" s="435"/>
      <c r="Z56" s="435"/>
      <c r="AA56" s="436"/>
      <c r="AB56" s="385" t="s">
        <v>59</v>
      </c>
      <c r="AC56" s="386"/>
      <c r="AD56" s="387"/>
      <c r="AE56" s="391"/>
      <c r="AF56" s="392"/>
      <c r="AG56" s="392"/>
      <c r="AH56" s="392"/>
      <c r="AI56" s="393"/>
      <c r="AJ56" s="391"/>
      <c r="AK56" s="392"/>
      <c r="AL56" s="392"/>
      <c r="AM56" s="392"/>
      <c r="AN56" s="392"/>
      <c r="AO56" s="393"/>
      <c r="AP56" s="179"/>
      <c r="AQ56" s="181"/>
      <c r="AR56" s="181"/>
      <c r="AS56" s="181"/>
      <c r="AT56" s="181"/>
      <c r="AU56" s="142"/>
      <c r="AV56" s="142"/>
      <c r="AW56" s="142"/>
      <c r="AX56" s="142"/>
      <c r="AY56" s="142"/>
      <c r="AZ56" s="142"/>
      <c r="BA56" s="142"/>
      <c r="BB56" s="142"/>
      <c r="BC56" s="175"/>
    </row>
    <row r="57" spans="1:61" ht="15" customHeight="1">
      <c r="A57" s="5"/>
      <c r="B57" s="24"/>
      <c r="C57" s="140"/>
      <c r="D57" s="140"/>
      <c r="E57" s="140"/>
      <c r="F57" s="140"/>
      <c r="G57" s="140"/>
      <c r="H57" s="394"/>
      <c r="I57" s="394"/>
      <c r="J57" s="394"/>
      <c r="K57" s="394"/>
      <c r="L57" s="394"/>
      <c r="M57" s="394"/>
      <c r="N57" s="394"/>
      <c r="O57" s="394"/>
      <c r="P57" s="394"/>
      <c r="Q57" s="394"/>
      <c r="R57" s="394"/>
      <c r="S57" s="394"/>
      <c r="T57" s="394"/>
      <c r="U57" s="394"/>
      <c r="V57" s="394"/>
      <c r="W57" s="394"/>
      <c r="X57" s="437"/>
      <c r="Y57" s="438"/>
      <c r="Z57" s="438"/>
      <c r="AA57" s="439"/>
      <c r="AB57" s="388"/>
      <c r="AC57" s="389"/>
      <c r="AD57" s="390"/>
      <c r="AE57" s="376"/>
      <c r="AF57" s="377"/>
      <c r="AG57" s="377"/>
      <c r="AH57" s="377"/>
      <c r="AI57" s="378"/>
      <c r="AJ57" s="376"/>
      <c r="AK57" s="377"/>
      <c r="AL57" s="377"/>
      <c r="AM57" s="377"/>
      <c r="AN57" s="377"/>
      <c r="AO57" s="378"/>
      <c r="AP57" s="17"/>
      <c r="AQ57" s="440"/>
      <c r="AR57" s="440"/>
      <c r="AS57" s="440"/>
      <c r="AT57" s="440"/>
      <c r="AU57" s="159"/>
      <c r="AV57" s="159"/>
      <c r="AW57" s="159"/>
      <c r="AX57" s="159"/>
      <c r="AY57" s="159"/>
      <c r="AZ57" s="159"/>
      <c r="BA57" s="159"/>
      <c r="BB57" s="159"/>
      <c r="BC57" s="178"/>
    </row>
    <row r="58" spans="1:61" ht="15" customHeight="1">
      <c r="A58" s="5"/>
      <c r="B58" s="172"/>
      <c r="C58" s="9"/>
      <c r="D58" s="9"/>
      <c r="E58" s="9"/>
      <c r="F58" s="9"/>
      <c r="G58" s="450" t="s">
        <v>168</v>
      </c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0"/>
      <c r="V58" s="450"/>
      <c r="W58" s="450"/>
      <c r="X58" s="434">
        <v>1</v>
      </c>
      <c r="Y58" s="435"/>
      <c r="Z58" s="435"/>
      <c r="AA58" s="436"/>
      <c r="AB58" s="385" t="s">
        <v>59</v>
      </c>
      <c r="AC58" s="386"/>
      <c r="AD58" s="387"/>
      <c r="AE58" s="391">
        <f>'明細（システム導入）'!N319</f>
        <v>0</v>
      </c>
      <c r="AF58" s="392"/>
      <c r="AG58" s="392"/>
      <c r="AH58" s="392"/>
      <c r="AI58" s="393"/>
      <c r="AJ58" s="391">
        <f t="shared" ref="AJ58" si="12">TRUNC(X58*AE58)</f>
        <v>0</v>
      </c>
      <c r="AK58" s="392"/>
      <c r="AL58" s="392"/>
      <c r="AM58" s="392"/>
      <c r="AN58" s="392"/>
      <c r="AO58" s="393"/>
      <c r="AP58" s="179"/>
      <c r="AQ58" s="181"/>
      <c r="AR58" s="181"/>
      <c r="AS58" s="181"/>
      <c r="AT58" s="181"/>
      <c r="AU58" s="142"/>
      <c r="AV58" s="142"/>
      <c r="AW58" s="142"/>
      <c r="AX58" s="142"/>
      <c r="AY58" s="142"/>
      <c r="AZ58" s="142"/>
      <c r="BA58" s="142"/>
      <c r="BB58" s="142"/>
      <c r="BC58" s="175"/>
    </row>
    <row r="59" spans="1:61" ht="15" customHeight="1">
      <c r="A59" s="5"/>
      <c r="B59" s="24"/>
      <c r="C59" s="140"/>
      <c r="D59" s="140"/>
      <c r="E59" s="140"/>
      <c r="F59" s="140"/>
      <c r="G59" s="140"/>
      <c r="H59" s="394"/>
      <c r="I59" s="394"/>
      <c r="J59" s="394"/>
      <c r="K59" s="394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4"/>
      <c r="X59" s="437"/>
      <c r="Y59" s="438"/>
      <c r="Z59" s="438"/>
      <c r="AA59" s="439"/>
      <c r="AB59" s="388"/>
      <c r="AC59" s="389"/>
      <c r="AD59" s="390"/>
      <c r="AE59" s="376"/>
      <c r="AF59" s="377"/>
      <c r="AG59" s="377"/>
      <c r="AH59" s="377"/>
      <c r="AI59" s="378"/>
      <c r="AJ59" s="376"/>
      <c r="AK59" s="377"/>
      <c r="AL59" s="377"/>
      <c r="AM59" s="377"/>
      <c r="AN59" s="377"/>
      <c r="AO59" s="378"/>
      <c r="AP59" s="17"/>
      <c r="AQ59" s="440">
        <v>39</v>
      </c>
      <c r="AR59" s="440"/>
      <c r="AS59" s="440"/>
      <c r="AT59" s="440"/>
      <c r="AU59" s="159"/>
      <c r="AV59" s="159"/>
      <c r="AW59" s="159"/>
      <c r="AX59" s="159"/>
      <c r="AY59" s="159"/>
      <c r="AZ59" s="159"/>
      <c r="BA59" s="159"/>
      <c r="BB59" s="159"/>
      <c r="BC59" s="178"/>
    </row>
    <row r="60" spans="1:61" ht="15" customHeight="1">
      <c r="A60" s="5"/>
      <c r="B60" s="18"/>
      <c r="C60" s="432" t="s">
        <v>87</v>
      </c>
      <c r="D60" s="432"/>
      <c r="E60" s="432"/>
      <c r="F60" s="432"/>
      <c r="G60" s="432"/>
      <c r="H60" s="432"/>
      <c r="I60" s="432"/>
      <c r="J60" s="432"/>
      <c r="K60" s="432"/>
      <c r="L60" s="432"/>
      <c r="M60" s="432"/>
      <c r="N60" s="432"/>
      <c r="O60" s="432"/>
      <c r="P60" s="432"/>
      <c r="Q60" s="432"/>
      <c r="R60" s="432"/>
      <c r="S60" s="432"/>
      <c r="T60" s="432"/>
      <c r="U60" s="432"/>
      <c r="V60" s="432"/>
      <c r="W60" s="433"/>
      <c r="X60" s="444"/>
      <c r="Y60" s="445"/>
      <c r="Z60" s="445"/>
      <c r="AA60" s="446"/>
      <c r="AB60" s="370"/>
      <c r="AC60" s="371"/>
      <c r="AD60" s="372"/>
      <c r="AE60" s="362"/>
      <c r="AF60" s="363"/>
      <c r="AG60" s="363"/>
      <c r="AH60" s="363"/>
      <c r="AI60" s="364"/>
      <c r="AJ60" s="362">
        <f>AJ42+AJ8</f>
        <v>0</v>
      </c>
      <c r="AK60" s="363"/>
      <c r="AL60" s="363"/>
      <c r="AM60" s="363"/>
      <c r="AN60" s="363"/>
      <c r="AO60" s="364"/>
      <c r="AP60" s="187"/>
      <c r="AQ60" s="188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86"/>
    </row>
    <row r="61" spans="1:61" ht="15" customHeight="1">
      <c r="A61" s="5"/>
      <c r="B61" s="11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1"/>
      <c r="X61" s="437"/>
      <c r="Y61" s="438"/>
      <c r="Z61" s="438"/>
      <c r="AA61" s="439"/>
      <c r="AB61" s="373"/>
      <c r="AC61" s="374"/>
      <c r="AD61" s="375"/>
      <c r="AE61" s="376"/>
      <c r="AF61" s="377"/>
      <c r="AG61" s="377"/>
      <c r="AH61" s="377"/>
      <c r="AI61" s="378"/>
      <c r="AJ61" s="376"/>
      <c r="AK61" s="377"/>
      <c r="AL61" s="377"/>
      <c r="AM61" s="377"/>
      <c r="AN61" s="377"/>
      <c r="AO61" s="378"/>
      <c r="AP61" s="176"/>
      <c r="AQ61" s="442"/>
      <c r="AR61" s="442"/>
      <c r="AS61" s="442"/>
      <c r="AT61" s="442"/>
      <c r="AU61" s="159"/>
      <c r="AV61" s="159"/>
      <c r="AW61" s="159"/>
      <c r="AX61" s="159"/>
      <c r="AY61" s="159"/>
      <c r="AZ61" s="159"/>
      <c r="BA61" s="159"/>
      <c r="BB61" s="159"/>
      <c r="BC61" s="178"/>
    </row>
    <row r="62" spans="1:61" ht="15" customHeight="1">
      <c r="A62" s="5"/>
      <c r="B62" s="18"/>
      <c r="C62" s="432" t="s">
        <v>90</v>
      </c>
      <c r="D62" s="432"/>
      <c r="E62" s="432"/>
      <c r="F62" s="432"/>
      <c r="G62" s="432"/>
      <c r="H62" s="432"/>
      <c r="I62" s="432"/>
      <c r="J62" s="432"/>
      <c r="K62" s="432"/>
      <c r="L62" s="432"/>
      <c r="M62" s="432"/>
      <c r="N62" s="432"/>
      <c r="O62" s="432"/>
      <c r="P62" s="432"/>
      <c r="Q62" s="432"/>
      <c r="R62" s="432"/>
      <c r="S62" s="432"/>
      <c r="T62" s="432"/>
      <c r="U62" s="432"/>
      <c r="V62" s="432"/>
      <c r="W62" s="433"/>
      <c r="X62" s="434">
        <v>1</v>
      </c>
      <c r="Y62" s="435"/>
      <c r="Z62" s="435"/>
      <c r="AA62" s="436"/>
      <c r="AB62" s="385" t="s">
        <v>59</v>
      </c>
      <c r="AC62" s="386"/>
      <c r="AD62" s="387"/>
      <c r="AE62" s="362"/>
      <c r="AF62" s="363"/>
      <c r="AG62" s="363"/>
      <c r="AH62" s="363"/>
      <c r="AI62" s="364"/>
      <c r="AJ62" s="403"/>
      <c r="AK62" s="404"/>
      <c r="AL62" s="404"/>
      <c r="AM62" s="404"/>
      <c r="AN62" s="404"/>
      <c r="AO62" s="405"/>
      <c r="AP62" s="187"/>
      <c r="AQ62" s="188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86"/>
      <c r="BF62" s="21"/>
      <c r="BH62" s="21" t="e">
        <f>SUM(#REF!)</f>
        <v>#REF!</v>
      </c>
      <c r="BI62" s="189" t="e">
        <f>SUM(#REF!)</f>
        <v>#REF!</v>
      </c>
    </row>
    <row r="63" spans="1:61" ht="15" customHeight="1">
      <c r="A63" s="5"/>
      <c r="B63" s="11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1"/>
      <c r="X63" s="437"/>
      <c r="Y63" s="438"/>
      <c r="Z63" s="438"/>
      <c r="AA63" s="439"/>
      <c r="AB63" s="388"/>
      <c r="AC63" s="389"/>
      <c r="AD63" s="390"/>
      <c r="AE63" s="376"/>
      <c r="AF63" s="377"/>
      <c r="AG63" s="377"/>
      <c r="AH63" s="377"/>
      <c r="AI63" s="378"/>
      <c r="AJ63" s="406"/>
      <c r="AK63" s="407"/>
      <c r="AL63" s="407"/>
      <c r="AM63" s="407"/>
      <c r="AN63" s="407"/>
      <c r="AO63" s="408"/>
      <c r="AP63" s="176"/>
      <c r="AQ63" s="461"/>
      <c r="AR63" s="461"/>
      <c r="AS63" s="461"/>
      <c r="AT63" s="461"/>
      <c r="AU63" s="159"/>
      <c r="AV63" s="159"/>
      <c r="AW63" s="159"/>
      <c r="AX63" s="159"/>
      <c r="AY63" s="159"/>
      <c r="AZ63" s="159"/>
      <c r="BA63" s="159"/>
      <c r="BB63" s="159"/>
      <c r="BC63" s="178"/>
      <c r="BH63" s="21"/>
    </row>
    <row r="64" spans="1:61" ht="15" customHeight="1">
      <c r="A64" s="5"/>
      <c r="B64" s="18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2"/>
      <c r="P64" s="432"/>
      <c r="Q64" s="432"/>
      <c r="R64" s="432"/>
      <c r="S64" s="432"/>
      <c r="T64" s="432"/>
      <c r="U64" s="432"/>
      <c r="V64" s="432"/>
      <c r="W64" s="433"/>
      <c r="X64" s="434"/>
      <c r="Y64" s="435"/>
      <c r="Z64" s="435"/>
      <c r="AA64" s="436"/>
      <c r="AB64" s="385"/>
      <c r="AC64" s="386"/>
      <c r="AD64" s="387"/>
      <c r="AE64" s="362"/>
      <c r="AF64" s="363"/>
      <c r="AG64" s="363"/>
      <c r="AH64" s="363"/>
      <c r="AI64" s="364"/>
      <c r="AJ64" s="391"/>
      <c r="AK64" s="392"/>
      <c r="AL64" s="392"/>
      <c r="AM64" s="392"/>
      <c r="AN64" s="392"/>
      <c r="AO64" s="393"/>
      <c r="AP64" s="187"/>
      <c r="AQ64" s="188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86"/>
      <c r="BF64" s="21"/>
      <c r="BH64" s="21" t="e">
        <f>SUM(#REF!)</f>
        <v>#REF!</v>
      </c>
      <c r="BI64" s="189" t="e">
        <f>SUM(#REF!)</f>
        <v>#REF!</v>
      </c>
    </row>
    <row r="65" spans="1:61" ht="15" customHeight="1">
      <c r="A65" s="5"/>
      <c r="B65" s="11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1"/>
      <c r="X65" s="437"/>
      <c r="Y65" s="438"/>
      <c r="Z65" s="438"/>
      <c r="AA65" s="439"/>
      <c r="AB65" s="388"/>
      <c r="AC65" s="389"/>
      <c r="AD65" s="390"/>
      <c r="AE65" s="376"/>
      <c r="AF65" s="377"/>
      <c r="AG65" s="377"/>
      <c r="AH65" s="377"/>
      <c r="AI65" s="378"/>
      <c r="AJ65" s="376"/>
      <c r="AK65" s="377"/>
      <c r="AL65" s="377"/>
      <c r="AM65" s="377"/>
      <c r="AN65" s="377"/>
      <c r="AO65" s="378"/>
      <c r="AP65" s="176"/>
      <c r="AQ65" s="461"/>
      <c r="AR65" s="461"/>
      <c r="AS65" s="461"/>
      <c r="AT65" s="461"/>
      <c r="AU65" s="159"/>
      <c r="AV65" s="159"/>
      <c r="AW65" s="159"/>
      <c r="AX65" s="159"/>
      <c r="AY65" s="159"/>
      <c r="AZ65" s="159"/>
      <c r="BA65" s="159"/>
      <c r="BB65" s="159"/>
      <c r="BC65" s="178"/>
      <c r="BH65" s="21"/>
    </row>
    <row r="66" spans="1:61" ht="15" customHeight="1">
      <c r="A66" s="5"/>
      <c r="B66" s="18"/>
      <c r="C66" s="462"/>
      <c r="D66" s="462"/>
      <c r="E66" s="462"/>
      <c r="F66" s="462"/>
      <c r="G66" s="462"/>
      <c r="H66" s="462"/>
      <c r="I66" s="462"/>
      <c r="J66" s="462"/>
      <c r="K66" s="462"/>
      <c r="L66" s="462"/>
      <c r="M66" s="462"/>
      <c r="N66" s="462"/>
      <c r="O66" s="462"/>
      <c r="P66" s="462"/>
      <c r="Q66" s="462"/>
      <c r="R66" s="462"/>
      <c r="S66" s="462"/>
      <c r="T66" s="462"/>
      <c r="U66" s="462"/>
      <c r="V66" s="462"/>
      <c r="W66" s="463"/>
      <c r="X66" s="434"/>
      <c r="Y66" s="435"/>
      <c r="Z66" s="435"/>
      <c r="AA66" s="436"/>
      <c r="AB66" s="385"/>
      <c r="AC66" s="386"/>
      <c r="AD66" s="387"/>
      <c r="AE66" s="362"/>
      <c r="AF66" s="363"/>
      <c r="AG66" s="363"/>
      <c r="AH66" s="363"/>
      <c r="AI66" s="364"/>
      <c r="AJ66" s="391"/>
      <c r="AK66" s="392"/>
      <c r="AL66" s="392"/>
      <c r="AM66" s="392"/>
      <c r="AN66" s="392"/>
      <c r="AO66" s="393"/>
      <c r="AP66" s="187"/>
      <c r="AQ66" s="188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86"/>
      <c r="BF66" s="21"/>
      <c r="BH66" s="21" t="e">
        <f>SUM(#REF!)</f>
        <v>#REF!</v>
      </c>
      <c r="BI66" s="189" t="e">
        <f>SUM(#REF!)</f>
        <v>#REF!</v>
      </c>
    </row>
    <row r="67" spans="1:61" ht="15" customHeight="1">
      <c r="A67" s="5"/>
      <c r="B67" s="11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1"/>
      <c r="X67" s="437"/>
      <c r="Y67" s="438"/>
      <c r="Z67" s="438"/>
      <c r="AA67" s="439"/>
      <c r="AB67" s="388"/>
      <c r="AC67" s="389"/>
      <c r="AD67" s="390"/>
      <c r="AE67" s="376"/>
      <c r="AF67" s="377"/>
      <c r="AG67" s="377"/>
      <c r="AH67" s="377"/>
      <c r="AI67" s="378"/>
      <c r="AJ67" s="376"/>
      <c r="AK67" s="377"/>
      <c r="AL67" s="377"/>
      <c r="AM67" s="377"/>
      <c r="AN67" s="377"/>
      <c r="AO67" s="378"/>
      <c r="AP67" s="176"/>
      <c r="AQ67" s="461"/>
      <c r="AR67" s="461"/>
      <c r="AS67" s="461"/>
      <c r="AT67" s="461"/>
      <c r="AU67" s="159"/>
      <c r="AV67" s="159"/>
      <c r="AW67" s="159"/>
      <c r="AX67" s="159"/>
      <c r="AY67" s="159"/>
      <c r="AZ67" s="159"/>
      <c r="BA67" s="159"/>
      <c r="BB67" s="159"/>
      <c r="BC67" s="178"/>
      <c r="BH67" s="21"/>
    </row>
    <row r="68" spans="1:61" ht="15" customHeight="1">
      <c r="A68" s="5"/>
      <c r="B68" s="18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2"/>
      <c r="W68" s="463"/>
      <c r="X68" s="434"/>
      <c r="Y68" s="435"/>
      <c r="Z68" s="435"/>
      <c r="AA68" s="436"/>
      <c r="AB68" s="385"/>
      <c r="AC68" s="386"/>
      <c r="AD68" s="387"/>
      <c r="AE68" s="362"/>
      <c r="AF68" s="363"/>
      <c r="AG68" s="363"/>
      <c r="AH68" s="363"/>
      <c r="AI68" s="364"/>
      <c r="AJ68" s="391"/>
      <c r="AK68" s="392"/>
      <c r="AL68" s="392"/>
      <c r="AM68" s="392"/>
      <c r="AN68" s="392"/>
      <c r="AO68" s="393"/>
      <c r="AP68" s="187"/>
      <c r="AQ68" s="188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86"/>
      <c r="BF68" s="21"/>
      <c r="BH68" s="21" t="e">
        <f>SUM(#REF!)</f>
        <v>#REF!</v>
      </c>
      <c r="BI68" s="189" t="e">
        <f>SUM(#REF!)</f>
        <v>#REF!</v>
      </c>
    </row>
    <row r="69" spans="1:61" ht="15" customHeight="1">
      <c r="A69" s="5"/>
      <c r="B69" s="11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1"/>
      <c r="X69" s="437"/>
      <c r="Y69" s="438"/>
      <c r="Z69" s="438"/>
      <c r="AA69" s="439"/>
      <c r="AB69" s="388"/>
      <c r="AC69" s="389"/>
      <c r="AD69" s="390"/>
      <c r="AE69" s="376"/>
      <c r="AF69" s="377"/>
      <c r="AG69" s="377"/>
      <c r="AH69" s="377"/>
      <c r="AI69" s="378"/>
      <c r="AJ69" s="376"/>
      <c r="AK69" s="377"/>
      <c r="AL69" s="377"/>
      <c r="AM69" s="377"/>
      <c r="AN69" s="377"/>
      <c r="AO69" s="378"/>
      <c r="AP69" s="176"/>
      <c r="AQ69" s="461"/>
      <c r="AR69" s="461"/>
      <c r="AS69" s="461"/>
      <c r="AT69" s="461"/>
      <c r="AU69" s="159"/>
      <c r="AV69" s="159"/>
      <c r="AW69" s="159"/>
      <c r="AX69" s="159"/>
      <c r="AY69" s="159"/>
      <c r="AZ69" s="159"/>
      <c r="BA69" s="159"/>
      <c r="BB69" s="159"/>
      <c r="BC69" s="178"/>
      <c r="BH69" s="21"/>
    </row>
    <row r="70" spans="1:61" ht="15" customHeight="1">
      <c r="A70" s="5"/>
      <c r="B70" s="6"/>
      <c r="C70" s="432" t="s">
        <v>91</v>
      </c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3"/>
      <c r="X70" s="434"/>
      <c r="Y70" s="435"/>
      <c r="Z70" s="435"/>
      <c r="AA70" s="436"/>
      <c r="AB70" s="382"/>
      <c r="AC70" s="383"/>
      <c r="AD70" s="384"/>
      <c r="AE70" s="391"/>
      <c r="AF70" s="392"/>
      <c r="AG70" s="392"/>
      <c r="AH70" s="392"/>
      <c r="AI70" s="393"/>
      <c r="AJ70" s="391">
        <f>SUM(AJ62:AO65)</f>
        <v>0</v>
      </c>
      <c r="AK70" s="392"/>
      <c r="AL70" s="392"/>
      <c r="AM70" s="392"/>
      <c r="AN70" s="392"/>
      <c r="AO70" s="393"/>
      <c r="AP70" s="173"/>
      <c r="AQ70" s="174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75"/>
      <c r="BH70" s="21"/>
    </row>
    <row r="71" spans="1:61" ht="15" customHeight="1">
      <c r="A71" s="5"/>
      <c r="B71" s="11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1"/>
      <c r="X71" s="437"/>
      <c r="Y71" s="438"/>
      <c r="Z71" s="438"/>
      <c r="AA71" s="439"/>
      <c r="AB71" s="373"/>
      <c r="AC71" s="374"/>
      <c r="AD71" s="375"/>
      <c r="AE71" s="376"/>
      <c r="AF71" s="377"/>
      <c r="AG71" s="377"/>
      <c r="AH71" s="377"/>
      <c r="AI71" s="378"/>
      <c r="AJ71" s="376"/>
      <c r="AK71" s="377"/>
      <c r="AL71" s="377"/>
      <c r="AM71" s="377"/>
      <c r="AN71" s="377"/>
      <c r="AO71" s="378"/>
      <c r="AP71" s="176"/>
      <c r="AQ71" s="442"/>
      <c r="AR71" s="442"/>
      <c r="AS71" s="442"/>
      <c r="AT71" s="442"/>
      <c r="AU71" s="159"/>
      <c r="AV71" s="159"/>
      <c r="AW71" s="159"/>
      <c r="AX71" s="159"/>
      <c r="AY71" s="159"/>
      <c r="AZ71" s="159"/>
      <c r="BA71" s="159"/>
      <c r="BB71" s="159"/>
      <c r="BC71" s="178"/>
      <c r="BH71" s="21"/>
    </row>
    <row r="72" spans="1:61" ht="15" customHeight="1">
      <c r="A72" s="5"/>
      <c r="B72" s="18"/>
      <c r="C72" s="450" t="s">
        <v>92</v>
      </c>
      <c r="D72" s="450"/>
      <c r="E72" s="450"/>
      <c r="F72" s="450"/>
      <c r="G72" s="450"/>
      <c r="H72" s="450"/>
      <c r="I72" s="450"/>
      <c r="J72" s="450"/>
      <c r="K72" s="450"/>
      <c r="L72" s="450"/>
      <c r="M72" s="450"/>
      <c r="N72" s="450"/>
      <c r="O72" s="450"/>
      <c r="P72" s="450"/>
      <c r="Q72" s="450"/>
      <c r="R72" s="450"/>
      <c r="S72" s="450"/>
      <c r="T72" s="450"/>
      <c r="U72" s="450"/>
      <c r="V72" s="450"/>
      <c r="W72" s="451"/>
      <c r="X72" s="444"/>
      <c r="Y72" s="445"/>
      <c r="Z72" s="445"/>
      <c r="AA72" s="446"/>
      <c r="AB72" s="370"/>
      <c r="AC72" s="371"/>
      <c r="AD72" s="372"/>
      <c r="AE72" s="362"/>
      <c r="AF72" s="363"/>
      <c r="AG72" s="363"/>
      <c r="AH72" s="363"/>
      <c r="AI72" s="364"/>
      <c r="AJ72" s="362">
        <f>AJ70+AJ60</f>
        <v>0</v>
      </c>
      <c r="AK72" s="363"/>
      <c r="AL72" s="363"/>
      <c r="AM72" s="363"/>
      <c r="AN72" s="363"/>
      <c r="AO72" s="364"/>
      <c r="AP72" s="187"/>
      <c r="AQ72" s="188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86"/>
      <c r="BH72" s="21"/>
    </row>
    <row r="73" spans="1:61" ht="15" customHeight="1">
      <c r="A73" s="5"/>
      <c r="B73" s="11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1"/>
      <c r="X73" s="437"/>
      <c r="Y73" s="438"/>
      <c r="Z73" s="438"/>
      <c r="AA73" s="439"/>
      <c r="AB73" s="373"/>
      <c r="AC73" s="374"/>
      <c r="AD73" s="375"/>
      <c r="AE73" s="376"/>
      <c r="AF73" s="377"/>
      <c r="AG73" s="377"/>
      <c r="AH73" s="377"/>
      <c r="AI73" s="378"/>
      <c r="AJ73" s="376"/>
      <c r="AK73" s="377"/>
      <c r="AL73" s="377"/>
      <c r="AM73" s="377"/>
      <c r="AN73" s="377"/>
      <c r="AO73" s="378"/>
      <c r="AP73" s="176"/>
      <c r="AQ73" s="442"/>
      <c r="AR73" s="442"/>
      <c r="AS73" s="442"/>
      <c r="AT73" s="442"/>
      <c r="AU73" s="159"/>
      <c r="AV73" s="159"/>
      <c r="AW73" s="159"/>
      <c r="AX73" s="159"/>
      <c r="AY73" s="159"/>
      <c r="AZ73" s="159"/>
      <c r="BA73" s="159"/>
      <c r="BB73" s="159"/>
      <c r="BC73" s="178"/>
      <c r="BH73" s="21"/>
    </row>
    <row r="74" spans="1:61" ht="15" customHeight="1">
      <c r="A74" s="5"/>
      <c r="B74" s="172"/>
      <c r="C74" s="432" t="s">
        <v>93</v>
      </c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T74" s="432"/>
      <c r="U74" s="432"/>
      <c r="V74" s="432"/>
      <c r="W74" s="433"/>
      <c r="X74" s="434"/>
      <c r="Y74" s="435"/>
      <c r="Z74" s="435"/>
      <c r="AA74" s="436"/>
      <c r="AB74" s="385"/>
      <c r="AC74" s="386"/>
      <c r="AD74" s="387"/>
      <c r="AE74" s="149"/>
      <c r="AF74" s="150"/>
      <c r="AG74" s="150"/>
      <c r="AH74" s="150"/>
      <c r="AI74" s="151"/>
      <c r="AJ74" s="416"/>
      <c r="AK74" s="417"/>
      <c r="AL74" s="417"/>
      <c r="AM74" s="417"/>
      <c r="AN74" s="417"/>
      <c r="AO74" s="418"/>
      <c r="AP74" s="179"/>
      <c r="AQ74" s="180"/>
      <c r="AR74" s="180"/>
      <c r="AS74" s="180"/>
      <c r="AT74" s="180"/>
      <c r="AU74" s="142"/>
      <c r="AV74" s="142"/>
      <c r="AW74" s="142"/>
      <c r="AX74" s="142"/>
      <c r="AY74" s="142"/>
      <c r="AZ74" s="142"/>
      <c r="BA74" s="142"/>
      <c r="BB74" s="142"/>
      <c r="BC74" s="175"/>
    </row>
    <row r="75" spans="1:61" ht="15" customHeight="1">
      <c r="A75" s="5"/>
      <c r="B75" s="24"/>
      <c r="C75" s="140"/>
      <c r="D75" s="140"/>
      <c r="E75" s="140"/>
      <c r="F75" s="140"/>
      <c r="G75" s="140"/>
      <c r="H75" s="379"/>
      <c r="I75" s="379"/>
      <c r="J75" s="379"/>
      <c r="K75" s="379"/>
      <c r="L75" s="147"/>
      <c r="M75" s="389"/>
      <c r="N75" s="389"/>
      <c r="O75" s="147"/>
      <c r="P75" s="449"/>
      <c r="Q75" s="449"/>
      <c r="R75" s="449"/>
      <c r="S75" s="449"/>
      <c r="T75" s="140"/>
      <c r="U75" s="140"/>
      <c r="V75" s="140"/>
      <c r="W75" s="141"/>
      <c r="X75" s="437"/>
      <c r="Y75" s="438"/>
      <c r="Z75" s="438"/>
      <c r="AA75" s="439"/>
      <c r="AB75" s="388"/>
      <c r="AC75" s="389"/>
      <c r="AD75" s="390"/>
      <c r="AE75" s="152"/>
      <c r="AF75" s="153"/>
      <c r="AG75" s="153"/>
      <c r="AH75" s="153"/>
      <c r="AI75" s="154"/>
      <c r="AJ75" s="406"/>
      <c r="AK75" s="407"/>
      <c r="AL75" s="407"/>
      <c r="AM75" s="407"/>
      <c r="AN75" s="407"/>
      <c r="AO75" s="408"/>
      <c r="AP75" s="17"/>
      <c r="AQ75" s="183"/>
      <c r="AR75" s="183"/>
      <c r="AS75" s="183"/>
      <c r="AT75" s="183"/>
      <c r="AU75" s="159"/>
      <c r="AV75" s="159"/>
      <c r="AW75" s="159"/>
      <c r="AX75" s="356"/>
      <c r="AY75" s="356"/>
      <c r="AZ75" s="356"/>
      <c r="BA75" s="356"/>
      <c r="BB75" s="356"/>
      <c r="BC75" s="357"/>
      <c r="BE75" s="21"/>
    </row>
    <row r="76" spans="1:61" ht="15" customHeight="1">
      <c r="A76" s="5"/>
      <c r="B76" s="18"/>
      <c r="C76" s="450" t="s">
        <v>94</v>
      </c>
      <c r="D76" s="450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  <c r="T76" s="450"/>
      <c r="U76" s="450"/>
      <c r="V76" s="450"/>
      <c r="W76" s="451"/>
      <c r="X76" s="444"/>
      <c r="Y76" s="445"/>
      <c r="Z76" s="445"/>
      <c r="AA76" s="446"/>
      <c r="AB76" s="370"/>
      <c r="AC76" s="371"/>
      <c r="AD76" s="372"/>
      <c r="AE76" s="362"/>
      <c r="AF76" s="363"/>
      <c r="AG76" s="363"/>
      <c r="AH76" s="363"/>
      <c r="AI76" s="364"/>
      <c r="AJ76" s="362">
        <f>SUM(AJ72:AO75)</f>
        <v>0</v>
      </c>
      <c r="AK76" s="363"/>
      <c r="AL76" s="363"/>
      <c r="AM76" s="363"/>
      <c r="AN76" s="363"/>
      <c r="AO76" s="364"/>
      <c r="AP76" s="187"/>
      <c r="AQ76" s="188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86"/>
    </row>
    <row r="77" spans="1:61" ht="15" customHeight="1">
      <c r="A77" s="5"/>
      <c r="B77" s="11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1"/>
      <c r="X77" s="437"/>
      <c r="Y77" s="438"/>
      <c r="Z77" s="438"/>
      <c r="AA77" s="439"/>
      <c r="AB77" s="373"/>
      <c r="AC77" s="374"/>
      <c r="AD77" s="375"/>
      <c r="AE77" s="376"/>
      <c r="AF77" s="377"/>
      <c r="AG77" s="377"/>
      <c r="AH77" s="377"/>
      <c r="AI77" s="378"/>
      <c r="AJ77" s="376"/>
      <c r="AK77" s="377"/>
      <c r="AL77" s="377"/>
      <c r="AM77" s="377"/>
      <c r="AN77" s="377"/>
      <c r="AO77" s="378"/>
      <c r="AP77" s="176"/>
      <c r="AQ77" s="442"/>
      <c r="AR77" s="442"/>
      <c r="AS77" s="442"/>
      <c r="AT77" s="442"/>
      <c r="AU77" s="159"/>
      <c r="AV77" s="159"/>
      <c r="AW77" s="159"/>
      <c r="AX77" s="159"/>
      <c r="AY77" s="159"/>
      <c r="AZ77" s="159"/>
      <c r="BA77" s="159"/>
      <c r="BB77" s="159"/>
      <c r="BC77" s="178"/>
    </row>
    <row r="78" spans="1:61" ht="15" customHeight="1">
      <c r="A78" s="5"/>
      <c r="B78" s="172"/>
      <c r="C78" s="432" t="s">
        <v>95</v>
      </c>
      <c r="D78" s="432"/>
      <c r="E78" s="432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3"/>
      <c r="X78" s="434"/>
      <c r="Y78" s="435"/>
      <c r="Z78" s="435"/>
      <c r="AA78" s="436"/>
      <c r="AB78" s="385"/>
      <c r="AC78" s="386"/>
      <c r="AD78" s="387"/>
      <c r="AE78" s="149"/>
      <c r="AF78" s="150"/>
      <c r="AG78" s="150"/>
      <c r="AH78" s="150"/>
      <c r="AI78" s="151"/>
      <c r="AJ78" s="403"/>
      <c r="AK78" s="404"/>
      <c r="AL78" s="404"/>
      <c r="AM78" s="404"/>
      <c r="AN78" s="404"/>
      <c r="AO78" s="405"/>
      <c r="AP78" s="179"/>
      <c r="AQ78" s="180"/>
      <c r="AR78" s="180"/>
      <c r="AS78" s="180"/>
      <c r="AT78" s="180"/>
      <c r="AU78" s="142"/>
      <c r="AV78" s="142"/>
      <c r="AW78" s="142"/>
      <c r="AX78" s="142"/>
      <c r="AY78" s="142"/>
      <c r="AZ78" s="142"/>
      <c r="BA78" s="142"/>
      <c r="BB78" s="142"/>
      <c r="BC78" s="175"/>
    </row>
    <row r="79" spans="1:61" ht="15" customHeight="1">
      <c r="A79" s="5"/>
      <c r="B79" s="24"/>
      <c r="C79" s="140"/>
      <c r="D79" s="140"/>
      <c r="E79" s="140"/>
      <c r="F79" s="140"/>
      <c r="G79" s="190"/>
      <c r="H79" s="379"/>
      <c r="I79" s="379"/>
      <c r="J79" s="379"/>
      <c r="K79" s="379"/>
      <c r="L79" s="147"/>
      <c r="M79" s="452"/>
      <c r="N79" s="452"/>
      <c r="O79" s="147"/>
      <c r="P79" s="449"/>
      <c r="Q79" s="449"/>
      <c r="R79" s="449"/>
      <c r="S79" s="449"/>
      <c r="T79" s="140"/>
      <c r="U79" s="483"/>
      <c r="V79" s="483"/>
      <c r="W79" s="484"/>
      <c r="X79" s="437"/>
      <c r="Y79" s="438"/>
      <c r="Z79" s="438"/>
      <c r="AA79" s="439"/>
      <c r="AB79" s="388"/>
      <c r="AC79" s="389"/>
      <c r="AD79" s="390"/>
      <c r="AE79" s="152"/>
      <c r="AF79" s="153"/>
      <c r="AG79" s="153"/>
      <c r="AH79" s="153"/>
      <c r="AI79" s="154"/>
      <c r="AJ79" s="406"/>
      <c r="AK79" s="407"/>
      <c r="AL79" s="407"/>
      <c r="AM79" s="407"/>
      <c r="AN79" s="407"/>
      <c r="AO79" s="408"/>
      <c r="AP79" s="17"/>
      <c r="AQ79" s="183"/>
      <c r="AR79" s="183"/>
      <c r="AS79" s="183"/>
      <c r="AT79" s="183"/>
      <c r="AU79" s="159"/>
      <c r="AV79" s="159"/>
      <c r="AW79" s="159"/>
      <c r="AX79" s="356"/>
      <c r="AY79" s="356"/>
      <c r="AZ79" s="356"/>
      <c r="BA79" s="356"/>
      <c r="BB79" s="356"/>
      <c r="BC79" s="357"/>
      <c r="BE79" s="21"/>
    </row>
    <row r="80" spans="1:61" ht="15" customHeight="1">
      <c r="A80" s="5"/>
      <c r="B80" s="172"/>
      <c r="C80" s="432" t="s">
        <v>96</v>
      </c>
      <c r="D80" s="432"/>
      <c r="E80" s="432"/>
      <c r="F80" s="432"/>
      <c r="G80" s="432"/>
      <c r="H80" s="432"/>
      <c r="I80" s="432"/>
      <c r="J80" s="432"/>
      <c r="K80" s="432"/>
      <c r="L80" s="432"/>
      <c r="M80" s="432"/>
      <c r="N80" s="432"/>
      <c r="O80" s="432"/>
      <c r="P80" s="432"/>
      <c r="Q80" s="432"/>
      <c r="R80" s="432"/>
      <c r="S80" s="432"/>
      <c r="T80" s="432"/>
      <c r="U80" s="432"/>
      <c r="V80" s="432"/>
      <c r="W80" s="433"/>
      <c r="X80" s="434"/>
      <c r="Y80" s="435"/>
      <c r="Z80" s="435"/>
      <c r="AA80" s="436"/>
      <c r="AB80" s="385"/>
      <c r="AC80" s="386"/>
      <c r="AD80" s="387"/>
      <c r="AE80" s="149"/>
      <c r="AF80" s="150"/>
      <c r="AG80" s="150"/>
      <c r="AH80" s="150"/>
      <c r="AI80" s="151"/>
      <c r="AJ80" s="362">
        <f>SUM(AJ76:AO79)</f>
        <v>0</v>
      </c>
      <c r="AK80" s="363"/>
      <c r="AL80" s="363"/>
      <c r="AM80" s="363"/>
      <c r="AN80" s="363"/>
      <c r="AO80" s="364"/>
      <c r="AP80" s="179"/>
      <c r="AQ80" s="180"/>
      <c r="AR80" s="180"/>
      <c r="AS80" s="180"/>
      <c r="AT80" s="180"/>
      <c r="AU80" s="142"/>
      <c r="AV80" s="142"/>
      <c r="AW80" s="142"/>
      <c r="AX80" s="142"/>
      <c r="AY80" s="142"/>
      <c r="AZ80" s="142"/>
      <c r="BA80" s="142"/>
      <c r="BB80" s="142"/>
      <c r="BC80" s="175"/>
    </row>
    <row r="81" spans="1:61" ht="15" customHeight="1">
      <c r="A81" s="5"/>
      <c r="B81" s="24"/>
      <c r="C81" s="140"/>
      <c r="D81" s="140"/>
      <c r="E81" s="140"/>
      <c r="F81" s="140"/>
      <c r="G81" s="190"/>
      <c r="H81" s="163"/>
      <c r="I81" s="163"/>
      <c r="J81" s="163"/>
      <c r="K81" s="163"/>
      <c r="L81" s="147"/>
      <c r="M81" s="25"/>
      <c r="N81" s="25"/>
      <c r="O81" s="25"/>
      <c r="P81" s="25"/>
      <c r="Q81" s="140"/>
      <c r="R81" s="147"/>
      <c r="S81" s="147"/>
      <c r="T81" s="147"/>
      <c r="U81" s="140"/>
      <c r="V81" s="140"/>
      <c r="W81" s="141"/>
      <c r="X81" s="437"/>
      <c r="Y81" s="438"/>
      <c r="Z81" s="438"/>
      <c r="AA81" s="439"/>
      <c r="AB81" s="388"/>
      <c r="AC81" s="389"/>
      <c r="AD81" s="390"/>
      <c r="AE81" s="152"/>
      <c r="AF81" s="153"/>
      <c r="AG81" s="153"/>
      <c r="AH81" s="153"/>
      <c r="AI81" s="154"/>
      <c r="AJ81" s="376"/>
      <c r="AK81" s="377"/>
      <c r="AL81" s="377"/>
      <c r="AM81" s="377"/>
      <c r="AN81" s="377"/>
      <c r="AO81" s="378"/>
      <c r="AP81" s="17"/>
      <c r="AQ81" s="183"/>
      <c r="AR81" s="183"/>
      <c r="AS81" s="183"/>
      <c r="AT81" s="183"/>
      <c r="AU81" s="159"/>
      <c r="AV81" s="159"/>
      <c r="AW81" s="159"/>
      <c r="AX81" s="356"/>
      <c r="AY81" s="356"/>
      <c r="AZ81" s="356"/>
      <c r="BA81" s="356"/>
      <c r="BB81" s="356"/>
      <c r="BC81" s="357"/>
      <c r="BE81" s="21"/>
    </row>
    <row r="82" spans="1:61" ht="15" customHeight="1">
      <c r="A82" s="5"/>
      <c r="B82" s="172"/>
      <c r="C82" s="432"/>
      <c r="D82" s="432"/>
      <c r="E82" s="432"/>
      <c r="F82" s="432"/>
      <c r="G82" s="432"/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432"/>
      <c r="T82" s="432"/>
      <c r="U82" s="432"/>
      <c r="V82" s="432"/>
      <c r="W82" s="433"/>
      <c r="X82" s="191"/>
      <c r="Y82" s="192"/>
      <c r="Z82" s="192"/>
      <c r="AA82" s="193"/>
      <c r="AB82" s="143"/>
      <c r="AC82" s="144"/>
      <c r="AD82" s="145"/>
      <c r="AE82" s="149"/>
      <c r="AF82" s="150"/>
      <c r="AG82" s="150"/>
      <c r="AH82" s="150"/>
      <c r="AI82" s="151"/>
      <c r="AJ82" s="391"/>
      <c r="AK82" s="392"/>
      <c r="AL82" s="392"/>
      <c r="AM82" s="392"/>
      <c r="AN82" s="392"/>
      <c r="AO82" s="393"/>
      <c r="AP82" s="179"/>
      <c r="AQ82" s="180"/>
      <c r="AR82" s="180"/>
      <c r="AS82" s="180"/>
      <c r="AT82" s="180"/>
      <c r="AU82" s="142"/>
      <c r="AV82" s="142"/>
      <c r="AW82" s="142"/>
      <c r="AX82" s="142"/>
      <c r="AY82" s="142"/>
      <c r="AZ82" s="142"/>
      <c r="BA82" s="142"/>
      <c r="BB82" s="142"/>
      <c r="BC82" s="175"/>
    </row>
    <row r="83" spans="1:61" ht="15" customHeight="1">
      <c r="A83" s="5"/>
      <c r="B83" s="24"/>
      <c r="C83" s="140"/>
      <c r="D83" s="140"/>
      <c r="E83" s="140"/>
      <c r="F83" s="140"/>
      <c r="G83" s="190"/>
      <c r="H83" s="379"/>
      <c r="I83" s="379"/>
      <c r="J83" s="379"/>
      <c r="K83" s="379"/>
      <c r="L83" s="147"/>
      <c r="M83" s="441"/>
      <c r="N83" s="441"/>
      <c r="O83" s="441"/>
      <c r="P83" s="25"/>
      <c r="Q83" s="140"/>
      <c r="R83" s="147"/>
      <c r="S83" s="147"/>
      <c r="T83" s="147"/>
      <c r="U83" s="140"/>
      <c r="V83" s="140"/>
      <c r="W83" s="141"/>
      <c r="X83" s="194"/>
      <c r="Y83" s="195"/>
      <c r="Z83" s="195"/>
      <c r="AA83" s="196"/>
      <c r="AB83" s="146"/>
      <c r="AC83" s="147"/>
      <c r="AD83" s="148"/>
      <c r="AE83" s="152"/>
      <c r="AF83" s="153"/>
      <c r="AG83" s="153"/>
      <c r="AH83" s="153"/>
      <c r="AI83" s="154"/>
      <c r="AJ83" s="376"/>
      <c r="AK83" s="377"/>
      <c r="AL83" s="377"/>
      <c r="AM83" s="377"/>
      <c r="AN83" s="377"/>
      <c r="AO83" s="378"/>
      <c r="AP83" s="17"/>
      <c r="AQ83" s="183"/>
      <c r="AR83" s="183"/>
      <c r="AS83" s="183"/>
      <c r="AT83" s="183"/>
      <c r="AU83" s="159"/>
      <c r="AV83" s="159"/>
      <c r="AW83" s="159"/>
      <c r="AX83" s="161"/>
      <c r="AY83" s="161"/>
      <c r="AZ83" s="161"/>
      <c r="BA83" s="161"/>
      <c r="BB83" s="161"/>
      <c r="BC83" s="162"/>
      <c r="BE83" s="21"/>
    </row>
    <row r="84" spans="1:61" ht="15" customHeight="1">
      <c r="A84" s="5"/>
      <c r="B84" s="172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97"/>
      <c r="X84" s="191"/>
      <c r="Y84" s="192"/>
      <c r="Z84" s="192"/>
      <c r="AA84" s="193"/>
      <c r="AB84" s="143"/>
      <c r="AC84" s="144"/>
      <c r="AD84" s="145"/>
      <c r="AE84" s="149"/>
      <c r="AF84" s="150"/>
      <c r="AG84" s="150"/>
      <c r="AH84" s="150"/>
      <c r="AI84" s="151"/>
      <c r="AJ84" s="155"/>
      <c r="AK84" s="156"/>
      <c r="AL84" s="156"/>
      <c r="AM84" s="156"/>
      <c r="AN84" s="156"/>
      <c r="AO84" s="157"/>
      <c r="AP84" s="179"/>
      <c r="AQ84" s="180"/>
      <c r="AR84" s="180"/>
      <c r="AS84" s="180"/>
      <c r="AT84" s="180"/>
      <c r="AU84" s="142"/>
      <c r="AV84" s="142"/>
      <c r="AW84" s="142"/>
      <c r="AX84" s="142"/>
      <c r="AY84" s="142"/>
      <c r="AZ84" s="142"/>
      <c r="BA84" s="142"/>
      <c r="BB84" s="142"/>
      <c r="BC84" s="175"/>
    </row>
    <row r="85" spans="1:61" ht="15" customHeight="1">
      <c r="A85" s="5"/>
      <c r="B85" s="198"/>
      <c r="C85" s="38"/>
      <c r="D85" s="38"/>
      <c r="E85" s="38"/>
      <c r="F85" s="38"/>
      <c r="G85" s="199"/>
      <c r="H85" s="200"/>
      <c r="I85" s="200"/>
      <c r="J85" s="200"/>
      <c r="K85" s="200"/>
      <c r="L85" s="201"/>
      <c r="M85" s="202"/>
      <c r="N85" s="202"/>
      <c r="O85" s="202"/>
      <c r="P85" s="202"/>
      <c r="Q85" s="38"/>
      <c r="R85" s="201"/>
      <c r="S85" s="201"/>
      <c r="T85" s="201"/>
      <c r="U85" s="38"/>
      <c r="V85" s="38"/>
      <c r="W85" s="203"/>
      <c r="X85" s="204"/>
      <c r="Y85" s="205"/>
      <c r="Z85" s="205"/>
      <c r="AA85" s="206"/>
      <c r="AB85" s="207"/>
      <c r="AC85" s="201"/>
      <c r="AD85" s="32"/>
      <c r="AE85" s="33"/>
      <c r="AF85" s="34"/>
      <c r="AG85" s="34"/>
      <c r="AH85" s="34"/>
      <c r="AI85" s="35"/>
      <c r="AJ85" s="33"/>
      <c r="AK85" s="34"/>
      <c r="AL85" s="34"/>
      <c r="AM85" s="34"/>
      <c r="AN85" s="34"/>
      <c r="AO85" s="35"/>
      <c r="AP85" s="208"/>
      <c r="AQ85" s="209"/>
      <c r="AR85" s="209"/>
      <c r="AS85" s="209"/>
      <c r="AT85" s="209"/>
      <c r="AU85" s="27"/>
      <c r="AV85" s="27"/>
      <c r="AW85" s="27"/>
      <c r="AX85" s="210"/>
      <c r="AY85" s="210"/>
      <c r="AZ85" s="210"/>
      <c r="BA85" s="210"/>
      <c r="BB85" s="210"/>
      <c r="BC85" s="211"/>
      <c r="BE85" s="21"/>
    </row>
    <row r="86" spans="1:61" s="222" customFormat="1" ht="13.5">
      <c r="BF86" s="1"/>
      <c r="BG86" s="1"/>
      <c r="BH86" s="1"/>
      <c r="BI86" s="1"/>
    </row>
    <row r="87" spans="1:61" hidden="1"/>
    <row r="88" spans="1:61" ht="13.5" hidden="1">
      <c r="A88" s="5"/>
      <c r="B88" s="172"/>
      <c r="C88" s="9"/>
      <c r="D88" s="432" t="s">
        <v>25</v>
      </c>
      <c r="E88" s="432"/>
      <c r="F88" s="432"/>
      <c r="G88" s="432"/>
      <c r="H88" s="432"/>
      <c r="I88" s="432"/>
      <c r="J88" s="432"/>
      <c r="K88" s="432"/>
      <c r="L88" s="432"/>
      <c r="M88" s="432"/>
      <c r="N88" s="432"/>
      <c r="O88" s="432"/>
      <c r="P88" s="432"/>
      <c r="Q88" s="432"/>
      <c r="R88" s="432"/>
      <c r="S88" s="432"/>
      <c r="T88" s="432"/>
      <c r="U88" s="432"/>
      <c r="V88" s="432"/>
      <c r="W88" s="433"/>
      <c r="X88" s="382">
        <v>0</v>
      </c>
      <c r="Y88" s="383"/>
      <c r="Z88" s="383"/>
      <c r="AA88" s="384"/>
      <c r="AB88" s="385" t="s">
        <v>22</v>
      </c>
      <c r="AC88" s="386"/>
      <c r="AD88" s="387"/>
      <c r="AE88" s="149"/>
      <c r="AF88" s="150"/>
      <c r="AG88" s="150"/>
      <c r="AH88" s="150"/>
      <c r="AI88" s="151"/>
      <c r="AJ88" s="391">
        <f>SUBTOTAL(9,AJ90:AO91)</f>
        <v>0</v>
      </c>
      <c r="AK88" s="392"/>
      <c r="AL88" s="392"/>
      <c r="AM88" s="392"/>
      <c r="AN88" s="392"/>
      <c r="AO88" s="393"/>
      <c r="AP88" s="179"/>
      <c r="AQ88" s="180"/>
      <c r="AR88" s="180"/>
      <c r="AS88" s="180"/>
      <c r="AT88" s="180"/>
      <c r="AU88" s="142"/>
      <c r="AV88" s="142"/>
      <c r="AW88" s="142"/>
      <c r="AX88" s="142"/>
      <c r="AY88" s="142"/>
      <c r="AZ88" s="142"/>
      <c r="BA88" s="142"/>
      <c r="BB88" s="142"/>
      <c r="BC88" s="175"/>
    </row>
    <row r="89" spans="1:61" ht="13.5" hidden="1">
      <c r="A89" s="5"/>
      <c r="B89" s="24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1"/>
      <c r="X89" s="373"/>
      <c r="Y89" s="374"/>
      <c r="Z89" s="374"/>
      <c r="AA89" s="375"/>
      <c r="AB89" s="388"/>
      <c r="AC89" s="389"/>
      <c r="AD89" s="390"/>
      <c r="AE89" s="152"/>
      <c r="AF89" s="153"/>
      <c r="AG89" s="153"/>
      <c r="AH89" s="153"/>
      <c r="AI89" s="154"/>
      <c r="AJ89" s="376"/>
      <c r="AK89" s="377"/>
      <c r="AL89" s="377"/>
      <c r="AM89" s="377"/>
      <c r="AN89" s="377"/>
      <c r="AO89" s="378"/>
      <c r="AP89" s="17"/>
      <c r="AQ89" s="183"/>
      <c r="AR89" s="183"/>
      <c r="AS89" s="183"/>
      <c r="AT89" s="183"/>
      <c r="AU89" s="159"/>
      <c r="AV89" s="159"/>
      <c r="AW89" s="159"/>
      <c r="AX89" s="159"/>
      <c r="AY89" s="159"/>
      <c r="AZ89" s="159"/>
      <c r="BA89" s="159"/>
      <c r="BB89" s="159"/>
      <c r="BC89" s="178"/>
    </row>
    <row r="90" spans="1:61" ht="13.5" hidden="1">
      <c r="A90" s="5"/>
      <c r="B90" s="172"/>
      <c r="C90" s="9"/>
      <c r="D90" s="9"/>
      <c r="E90" s="432" t="s">
        <v>97</v>
      </c>
      <c r="F90" s="432"/>
      <c r="G90" s="432"/>
      <c r="H90" s="432"/>
      <c r="I90" s="432"/>
      <c r="J90" s="432"/>
      <c r="K90" s="432"/>
      <c r="L90" s="432"/>
      <c r="M90" s="432"/>
      <c r="N90" s="432"/>
      <c r="O90" s="432"/>
      <c r="P90" s="432"/>
      <c r="Q90" s="432"/>
      <c r="R90" s="432"/>
      <c r="S90" s="432"/>
      <c r="T90" s="432"/>
      <c r="U90" s="432"/>
      <c r="V90" s="432"/>
      <c r="W90" s="433"/>
      <c r="X90" s="382">
        <v>0</v>
      </c>
      <c r="Y90" s="383"/>
      <c r="Z90" s="383"/>
      <c r="AA90" s="384"/>
      <c r="AB90" s="385" t="s">
        <v>22</v>
      </c>
      <c r="AC90" s="386"/>
      <c r="AD90" s="387"/>
      <c r="AE90" s="149"/>
      <c r="AF90" s="150"/>
      <c r="AG90" s="150"/>
      <c r="AH90" s="150"/>
      <c r="AI90" s="151"/>
      <c r="AJ90" s="391">
        <v>0</v>
      </c>
      <c r="AK90" s="392"/>
      <c r="AL90" s="392"/>
      <c r="AM90" s="392"/>
      <c r="AN90" s="392"/>
      <c r="AO90" s="393"/>
      <c r="AP90" s="179"/>
      <c r="AQ90" s="180"/>
      <c r="AR90" s="180"/>
      <c r="AS90" s="180"/>
      <c r="AT90" s="180"/>
      <c r="AU90" s="142"/>
      <c r="AV90" s="142"/>
      <c r="AW90" s="142"/>
      <c r="AX90" s="142"/>
      <c r="AY90" s="142"/>
      <c r="AZ90" s="142"/>
      <c r="BA90" s="142"/>
      <c r="BB90" s="142"/>
      <c r="BC90" s="175"/>
    </row>
    <row r="91" spans="1:61" ht="13.5" hidden="1">
      <c r="A91" s="5"/>
      <c r="B91" s="24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1"/>
      <c r="X91" s="373"/>
      <c r="Y91" s="374"/>
      <c r="Z91" s="374"/>
      <c r="AA91" s="375"/>
      <c r="AB91" s="388"/>
      <c r="AC91" s="389"/>
      <c r="AD91" s="390"/>
      <c r="AE91" s="152"/>
      <c r="AF91" s="153"/>
      <c r="AG91" s="153"/>
      <c r="AH91" s="153"/>
      <c r="AI91" s="154"/>
      <c r="AJ91" s="376"/>
      <c r="AK91" s="377"/>
      <c r="AL91" s="377"/>
      <c r="AM91" s="377"/>
      <c r="AN91" s="377"/>
      <c r="AO91" s="378"/>
      <c r="AP91" s="17"/>
      <c r="AQ91" s="183"/>
      <c r="AR91" s="183"/>
      <c r="AS91" s="183"/>
      <c r="AT91" s="183"/>
      <c r="AU91" s="159"/>
      <c r="AV91" s="159"/>
      <c r="AW91" s="159"/>
      <c r="AX91" s="159"/>
      <c r="AY91" s="159"/>
      <c r="AZ91" s="159"/>
      <c r="BA91" s="159"/>
      <c r="BB91" s="159"/>
      <c r="BC91" s="178"/>
    </row>
    <row r="92" spans="1:61" ht="13.5" hidden="1">
      <c r="A92" s="5"/>
      <c r="B92" s="172"/>
      <c r="C92" s="9"/>
      <c r="D92" s="432" t="s">
        <v>98</v>
      </c>
      <c r="E92" s="432"/>
      <c r="F92" s="432"/>
      <c r="G92" s="432"/>
      <c r="H92" s="432"/>
      <c r="I92" s="432"/>
      <c r="J92" s="432"/>
      <c r="K92" s="432"/>
      <c r="L92" s="432"/>
      <c r="M92" s="432"/>
      <c r="N92" s="432"/>
      <c r="O92" s="432"/>
      <c r="P92" s="432"/>
      <c r="Q92" s="432"/>
      <c r="R92" s="432"/>
      <c r="S92" s="432"/>
      <c r="T92" s="432"/>
      <c r="U92" s="432"/>
      <c r="V92" s="432"/>
      <c r="W92" s="433"/>
      <c r="X92" s="382">
        <v>0</v>
      </c>
      <c r="Y92" s="383"/>
      <c r="Z92" s="383"/>
      <c r="AA92" s="384"/>
      <c r="AB92" s="385" t="s">
        <v>22</v>
      </c>
      <c r="AC92" s="386"/>
      <c r="AD92" s="387"/>
      <c r="AE92" s="149"/>
      <c r="AF92" s="150"/>
      <c r="AG92" s="150"/>
      <c r="AH92" s="150"/>
      <c r="AI92" s="151"/>
      <c r="AJ92" s="362">
        <f>SUBTOTAL(9,AJ94:AO95)</f>
        <v>0</v>
      </c>
      <c r="AK92" s="363"/>
      <c r="AL92" s="363"/>
      <c r="AM92" s="363"/>
      <c r="AN92" s="363"/>
      <c r="AO92" s="364"/>
      <c r="AP92" s="179"/>
      <c r="AQ92" s="180"/>
      <c r="AR92" s="180"/>
      <c r="AS92" s="180"/>
      <c r="AT92" s="180"/>
      <c r="AU92" s="142"/>
      <c r="AV92" s="142"/>
      <c r="AW92" s="142"/>
      <c r="AX92" s="142"/>
      <c r="AY92" s="142"/>
      <c r="AZ92" s="142"/>
      <c r="BA92" s="142"/>
      <c r="BB92" s="142"/>
      <c r="BC92" s="175"/>
    </row>
    <row r="93" spans="1:61" ht="13.5" hidden="1">
      <c r="A93" s="5"/>
      <c r="B93" s="24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1"/>
      <c r="X93" s="373"/>
      <c r="Y93" s="374"/>
      <c r="Z93" s="374"/>
      <c r="AA93" s="375"/>
      <c r="AB93" s="388"/>
      <c r="AC93" s="389"/>
      <c r="AD93" s="390"/>
      <c r="AE93" s="152"/>
      <c r="AF93" s="153"/>
      <c r="AG93" s="153"/>
      <c r="AH93" s="153"/>
      <c r="AI93" s="154"/>
      <c r="AJ93" s="376"/>
      <c r="AK93" s="377"/>
      <c r="AL93" s="377"/>
      <c r="AM93" s="377"/>
      <c r="AN93" s="377"/>
      <c r="AO93" s="378"/>
      <c r="AP93" s="17"/>
      <c r="AQ93" s="183"/>
      <c r="AR93" s="183"/>
      <c r="AS93" s="183"/>
      <c r="AT93" s="183"/>
      <c r="AU93" s="159"/>
      <c r="AV93" s="159"/>
      <c r="AW93" s="159"/>
      <c r="AX93" s="159"/>
      <c r="AY93" s="159"/>
      <c r="AZ93" s="159"/>
      <c r="BA93" s="159"/>
      <c r="BB93" s="159"/>
      <c r="BC93" s="178"/>
    </row>
    <row r="94" spans="1:61" ht="13.5" hidden="1">
      <c r="A94" s="5"/>
      <c r="B94" s="172"/>
      <c r="C94" s="9"/>
      <c r="D94" s="9"/>
      <c r="E94" s="432" t="s">
        <v>89</v>
      </c>
      <c r="F94" s="432"/>
      <c r="G94" s="432"/>
      <c r="H94" s="432"/>
      <c r="I94" s="432"/>
      <c r="J94" s="432"/>
      <c r="K94" s="432"/>
      <c r="L94" s="432"/>
      <c r="M94" s="432"/>
      <c r="N94" s="432"/>
      <c r="O94" s="432"/>
      <c r="P94" s="432"/>
      <c r="Q94" s="432"/>
      <c r="R94" s="432"/>
      <c r="S94" s="432"/>
      <c r="T94" s="432"/>
      <c r="U94" s="432"/>
      <c r="V94" s="432"/>
      <c r="W94" s="433"/>
      <c r="X94" s="382">
        <v>0</v>
      </c>
      <c r="Y94" s="383"/>
      <c r="Z94" s="383"/>
      <c r="AA94" s="384"/>
      <c r="AB94" s="385" t="s">
        <v>22</v>
      </c>
      <c r="AC94" s="386"/>
      <c r="AD94" s="387"/>
      <c r="AE94" s="149"/>
      <c r="AF94" s="150"/>
      <c r="AG94" s="150"/>
      <c r="AH94" s="150"/>
      <c r="AI94" s="151"/>
      <c r="AJ94" s="391">
        <v>0</v>
      </c>
      <c r="AK94" s="392"/>
      <c r="AL94" s="392"/>
      <c r="AM94" s="392"/>
      <c r="AN94" s="392"/>
      <c r="AO94" s="393"/>
      <c r="AP94" s="179"/>
      <c r="AQ94" s="180"/>
      <c r="AR94" s="180"/>
      <c r="AS94" s="180"/>
      <c r="AT94" s="180"/>
      <c r="AU94" s="142"/>
      <c r="AV94" s="142"/>
      <c r="AW94" s="142"/>
      <c r="AX94" s="142"/>
      <c r="AY94" s="142"/>
      <c r="AZ94" s="142"/>
      <c r="BA94" s="142"/>
      <c r="BB94" s="142"/>
      <c r="BC94" s="175"/>
    </row>
    <row r="95" spans="1:61" ht="13.5" hidden="1">
      <c r="A95" s="5"/>
      <c r="B95" s="24"/>
      <c r="C95" s="140"/>
      <c r="D95" s="140"/>
      <c r="E95" s="140"/>
      <c r="F95" s="394" t="s">
        <v>99</v>
      </c>
      <c r="G95" s="394"/>
      <c r="H95" s="394"/>
      <c r="I95" s="394"/>
      <c r="J95" s="394"/>
      <c r="K95" s="394"/>
      <c r="L95" s="394"/>
      <c r="M95" s="394"/>
      <c r="N95" s="394"/>
      <c r="O95" s="394"/>
      <c r="P95" s="394"/>
      <c r="Q95" s="394"/>
      <c r="R95" s="394"/>
      <c r="S95" s="394"/>
      <c r="T95" s="394"/>
      <c r="U95" s="394"/>
      <c r="V95" s="394"/>
      <c r="W95" s="395"/>
      <c r="X95" s="373"/>
      <c r="Y95" s="374"/>
      <c r="Z95" s="374"/>
      <c r="AA95" s="375"/>
      <c r="AB95" s="388"/>
      <c r="AC95" s="389"/>
      <c r="AD95" s="390"/>
      <c r="AE95" s="152"/>
      <c r="AF95" s="153"/>
      <c r="AG95" s="153"/>
      <c r="AH95" s="153"/>
      <c r="AI95" s="154"/>
      <c r="AJ95" s="376"/>
      <c r="AK95" s="377"/>
      <c r="AL95" s="377"/>
      <c r="AM95" s="377"/>
      <c r="AN95" s="377"/>
      <c r="AO95" s="378"/>
      <c r="AP95" s="17"/>
      <c r="AQ95" s="183"/>
      <c r="AR95" s="183"/>
      <c r="AS95" s="183"/>
      <c r="AT95" s="183"/>
      <c r="AU95" s="159"/>
      <c r="AV95" s="159"/>
      <c r="AW95" s="159"/>
      <c r="AX95" s="159"/>
      <c r="AY95" s="159"/>
      <c r="AZ95" s="159"/>
      <c r="BA95" s="159"/>
      <c r="BB95" s="159"/>
      <c r="BC95" s="178"/>
    </row>
    <row r="96" spans="1:61" ht="13.5" hidden="1">
      <c r="A96" s="5"/>
      <c r="B96" s="172"/>
      <c r="C96" s="9"/>
      <c r="D96" s="432" t="s">
        <v>100</v>
      </c>
      <c r="E96" s="432"/>
      <c r="F96" s="432"/>
      <c r="G96" s="432"/>
      <c r="H96" s="432"/>
      <c r="I96" s="432"/>
      <c r="J96" s="432"/>
      <c r="K96" s="432"/>
      <c r="L96" s="432"/>
      <c r="M96" s="432"/>
      <c r="N96" s="432"/>
      <c r="O96" s="432"/>
      <c r="P96" s="432"/>
      <c r="Q96" s="432"/>
      <c r="R96" s="432"/>
      <c r="S96" s="432"/>
      <c r="T96" s="432"/>
      <c r="U96" s="432"/>
      <c r="V96" s="432"/>
      <c r="W96" s="433"/>
      <c r="X96" s="382">
        <v>0</v>
      </c>
      <c r="Y96" s="383"/>
      <c r="Z96" s="383"/>
      <c r="AA96" s="384"/>
      <c r="AB96" s="385" t="s">
        <v>22</v>
      </c>
      <c r="AC96" s="386"/>
      <c r="AD96" s="387"/>
      <c r="AE96" s="149"/>
      <c r="AF96" s="150"/>
      <c r="AG96" s="150"/>
      <c r="AH96" s="150"/>
      <c r="AI96" s="151"/>
      <c r="AJ96" s="362">
        <f>SUBTOTAL(9,AJ98:AO99)</f>
        <v>0</v>
      </c>
      <c r="AK96" s="363"/>
      <c r="AL96" s="363"/>
      <c r="AM96" s="363"/>
      <c r="AN96" s="363"/>
      <c r="AO96" s="364"/>
      <c r="AP96" s="179"/>
      <c r="AQ96" s="180"/>
      <c r="AR96" s="180"/>
      <c r="AS96" s="180"/>
      <c r="AT96" s="180"/>
      <c r="AU96" s="142"/>
      <c r="AV96" s="142"/>
      <c r="AW96" s="142"/>
      <c r="AX96" s="142"/>
      <c r="AY96" s="142"/>
      <c r="AZ96" s="142"/>
      <c r="BA96" s="142"/>
      <c r="BB96" s="142"/>
      <c r="BC96" s="175"/>
    </row>
    <row r="97" spans="1:55" ht="13.5" hidden="1">
      <c r="A97" s="5"/>
      <c r="B97" s="24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1"/>
      <c r="X97" s="373"/>
      <c r="Y97" s="374"/>
      <c r="Z97" s="374"/>
      <c r="AA97" s="375"/>
      <c r="AB97" s="388"/>
      <c r="AC97" s="389"/>
      <c r="AD97" s="390"/>
      <c r="AE97" s="152"/>
      <c r="AF97" s="153"/>
      <c r="AG97" s="153"/>
      <c r="AH97" s="153"/>
      <c r="AI97" s="154"/>
      <c r="AJ97" s="376"/>
      <c r="AK97" s="377"/>
      <c r="AL97" s="377"/>
      <c r="AM97" s="377"/>
      <c r="AN97" s="377"/>
      <c r="AO97" s="378"/>
      <c r="AP97" s="17"/>
      <c r="AQ97" s="183"/>
      <c r="AR97" s="183"/>
      <c r="AS97" s="183"/>
      <c r="AT97" s="183"/>
      <c r="AU97" s="159"/>
      <c r="AV97" s="159"/>
      <c r="AW97" s="159"/>
      <c r="AX97" s="159"/>
      <c r="AY97" s="159"/>
      <c r="AZ97" s="159"/>
      <c r="BA97" s="159"/>
      <c r="BB97" s="159"/>
      <c r="BC97" s="178"/>
    </row>
    <row r="98" spans="1:55" ht="13.5" hidden="1">
      <c r="A98" s="5"/>
      <c r="B98" s="172"/>
      <c r="C98" s="9"/>
      <c r="D98" s="9"/>
      <c r="E98" s="432" t="s">
        <v>101</v>
      </c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2"/>
      <c r="Q98" s="432"/>
      <c r="R98" s="432"/>
      <c r="S98" s="432"/>
      <c r="T98" s="432"/>
      <c r="U98" s="432"/>
      <c r="V98" s="432"/>
      <c r="W98" s="433"/>
      <c r="X98" s="382">
        <v>0</v>
      </c>
      <c r="Y98" s="383"/>
      <c r="Z98" s="383"/>
      <c r="AA98" s="384"/>
      <c r="AB98" s="385" t="s">
        <v>22</v>
      </c>
      <c r="AC98" s="386"/>
      <c r="AD98" s="387"/>
      <c r="AE98" s="149"/>
      <c r="AF98" s="150"/>
      <c r="AG98" s="150"/>
      <c r="AH98" s="150"/>
      <c r="AI98" s="151"/>
      <c r="AJ98" s="391">
        <v>0</v>
      </c>
      <c r="AK98" s="392"/>
      <c r="AL98" s="392"/>
      <c r="AM98" s="392"/>
      <c r="AN98" s="392"/>
      <c r="AO98" s="393"/>
      <c r="AP98" s="179"/>
      <c r="AQ98" s="180"/>
      <c r="AR98" s="180"/>
      <c r="AS98" s="180"/>
      <c r="AT98" s="180"/>
      <c r="AU98" s="142"/>
      <c r="AV98" s="142"/>
      <c r="AW98" s="142"/>
      <c r="AX98" s="142"/>
      <c r="AY98" s="142"/>
      <c r="AZ98" s="142"/>
      <c r="BA98" s="142"/>
      <c r="BB98" s="142"/>
      <c r="BC98" s="175"/>
    </row>
    <row r="99" spans="1:55" ht="13.5" hidden="1">
      <c r="A99" s="5"/>
      <c r="B99" s="24"/>
      <c r="C99" s="140"/>
      <c r="D99" s="140"/>
      <c r="E99" s="140"/>
      <c r="F99" s="394"/>
      <c r="G99" s="394"/>
      <c r="H99" s="394"/>
      <c r="I99" s="394"/>
      <c r="J99" s="394"/>
      <c r="K99" s="394"/>
      <c r="L99" s="394"/>
      <c r="M99" s="394"/>
      <c r="N99" s="394"/>
      <c r="O99" s="394"/>
      <c r="P99" s="394"/>
      <c r="Q99" s="394"/>
      <c r="R99" s="394"/>
      <c r="S99" s="394"/>
      <c r="T99" s="394"/>
      <c r="U99" s="394"/>
      <c r="V99" s="394"/>
      <c r="W99" s="395"/>
      <c r="X99" s="373"/>
      <c r="Y99" s="374"/>
      <c r="Z99" s="374"/>
      <c r="AA99" s="375"/>
      <c r="AB99" s="388"/>
      <c r="AC99" s="389"/>
      <c r="AD99" s="390"/>
      <c r="AE99" s="152"/>
      <c r="AF99" s="153"/>
      <c r="AG99" s="153"/>
      <c r="AH99" s="153"/>
      <c r="AI99" s="154"/>
      <c r="AJ99" s="376"/>
      <c r="AK99" s="377"/>
      <c r="AL99" s="377"/>
      <c r="AM99" s="377"/>
      <c r="AN99" s="377"/>
      <c r="AO99" s="378"/>
      <c r="AP99" s="17"/>
      <c r="AQ99" s="183"/>
      <c r="AR99" s="183"/>
      <c r="AS99" s="183"/>
      <c r="AT99" s="183"/>
      <c r="AU99" s="159"/>
      <c r="AV99" s="159"/>
      <c r="AW99" s="159"/>
      <c r="AX99" s="159"/>
      <c r="AY99" s="159"/>
      <c r="AZ99" s="159"/>
      <c r="BA99" s="159"/>
      <c r="BB99" s="159"/>
      <c r="BC99" s="178"/>
    </row>
    <row r="100" spans="1:55" hidden="1"/>
  </sheetData>
  <mergeCells count="295">
    <mergeCell ref="C66:W66"/>
    <mergeCell ref="X66:AA67"/>
    <mergeCell ref="AB66:AD67"/>
    <mergeCell ref="AE66:AI67"/>
    <mergeCell ref="AJ66:AO67"/>
    <mergeCell ref="AQ67:AT67"/>
    <mergeCell ref="AE70:AI71"/>
    <mergeCell ref="AJ70:AO71"/>
    <mergeCell ref="AQ71:AT71"/>
    <mergeCell ref="C68:W68"/>
    <mergeCell ref="X68:AA69"/>
    <mergeCell ref="AB68:AD69"/>
    <mergeCell ref="AE68:AI69"/>
    <mergeCell ref="AJ68:AO69"/>
    <mergeCell ref="AQ69:AT69"/>
    <mergeCell ref="E98:W98"/>
    <mergeCell ref="X98:AA99"/>
    <mergeCell ref="AB98:AD99"/>
    <mergeCell ref="AJ98:AO99"/>
    <mergeCell ref="F99:W99"/>
    <mergeCell ref="D88:W88"/>
    <mergeCell ref="X88:AA89"/>
    <mergeCell ref="AB88:AD89"/>
    <mergeCell ref="AJ88:AO89"/>
    <mergeCell ref="E90:W90"/>
    <mergeCell ref="X90:AA91"/>
    <mergeCell ref="AB90:AD91"/>
    <mergeCell ref="AJ90:AO91"/>
    <mergeCell ref="D92:W92"/>
    <mergeCell ref="X92:AA93"/>
    <mergeCell ref="AB92:AD93"/>
    <mergeCell ref="AJ92:AO93"/>
    <mergeCell ref="D96:W96"/>
    <mergeCell ref="X96:AA97"/>
    <mergeCell ref="AB96:AD97"/>
    <mergeCell ref="AJ96:AO97"/>
    <mergeCell ref="C82:W82"/>
    <mergeCell ref="AJ82:AO83"/>
    <mergeCell ref="H83:K83"/>
    <mergeCell ref="M83:O83"/>
    <mergeCell ref="E94:W94"/>
    <mergeCell ref="X94:AA95"/>
    <mergeCell ref="AB94:AD95"/>
    <mergeCell ref="AJ94:AO95"/>
    <mergeCell ref="F95:W95"/>
    <mergeCell ref="AX79:BC79"/>
    <mergeCell ref="C80:W80"/>
    <mergeCell ref="X80:AA81"/>
    <mergeCell ref="AB80:AD81"/>
    <mergeCell ref="AJ80:AO81"/>
    <mergeCell ref="AX81:BC81"/>
    <mergeCell ref="C78:W78"/>
    <mergeCell ref="X78:AA79"/>
    <mergeCell ref="AB78:AD79"/>
    <mergeCell ref="AJ78:AO79"/>
    <mergeCell ref="H79:K79"/>
    <mergeCell ref="M79:N79"/>
    <mergeCell ref="P79:S79"/>
    <mergeCell ref="U79:W79"/>
    <mergeCell ref="AQ61:AT61"/>
    <mergeCell ref="AX75:BC75"/>
    <mergeCell ref="C76:W76"/>
    <mergeCell ref="X76:AA77"/>
    <mergeCell ref="AB76:AD77"/>
    <mergeCell ref="AE76:AI77"/>
    <mergeCell ref="AJ76:AO77"/>
    <mergeCell ref="AQ77:AT77"/>
    <mergeCell ref="C74:W74"/>
    <mergeCell ref="X74:AA75"/>
    <mergeCell ref="AB74:AD75"/>
    <mergeCell ref="AJ74:AO75"/>
    <mergeCell ref="H75:K75"/>
    <mergeCell ref="M75:N75"/>
    <mergeCell ref="P75:S75"/>
    <mergeCell ref="C72:W72"/>
    <mergeCell ref="X72:AA73"/>
    <mergeCell ref="AB72:AD73"/>
    <mergeCell ref="AE72:AI73"/>
    <mergeCell ref="AJ72:AO73"/>
    <mergeCell ref="AQ73:AT73"/>
    <mergeCell ref="C70:W70"/>
    <mergeCell ref="X70:AA71"/>
    <mergeCell ref="AB70:AD71"/>
    <mergeCell ref="C64:W64"/>
    <mergeCell ref="X64:AA65"/>
    <mergeCell ref="AB64:AD65"/>
    <mergeCell ref="AE64:AI65"/>
    <mergeCell ref="AJ64:AO65"/>
    <mergeCell ref="AQ65:AT65"/>
    <mergeCell ref="G58:W58"/>
    <mergeCell ref="X58:AA59"/>
    <mergeCell ref="AB58:AD59"/>
    <mergeCell ref="AE58:AI59"/>
    <mergeCell ref="AJ58:AO59"/>
    <mergeCell ref="H59:W59"/>
    <mergeCell ref="C62:W62"/>
    <mergeCell ref="X62:AA63"/>
    <mergeCell ref="AB62:AD63"/>
    <mergeCell ref="AE62:AI63"/>
    <mergeCell ref="AJ62:AO63"/>
    <mergeCell ref="AQ63:AT63"/>
    <mergeCell ref="AQ59:AT59"/>
    <mergeCell ref="C60:W60"/>
    <mergeCell ref="X60:AA61"/>
    <mergeCell ref="AB60:AD61"/>
    <mergeCell ref="AE60:AI61"/>
    <mergeCell ref="AJ60:AO61"/>
    <mergeCell ref="F56:W56"/>
    <mergeCell ref="X56:AA57"/>
    <mergeCell ref="AB56:AD57"/>
    <mergeCell ref="AE56:AI57"/>
    <mergeCell ref="AJ56:AO57"/>
    <mergeCell ref="H57:W57"/>
    <mergeCell ref="AQ57:AT57"/>
    <mergeCell ref="AQ53:AT53"/>
    <mergeCell ref="G54:W54"/>
    <mergeCell ref="X54:AA55"/>
    <mergeCell ref="AB54:AD55"/>
    <mergeCell ref="AE54:AI55"/>
    <mergeCell ref="AJ54:AO55"/>
    <mergeCell ref="H55:W55"/>
    <mergeCell ref="AQ55:AT55"/>
    <mergeCell ref="F52:W52"/>
    <mergeCell ref="X52:AA53"/>
    <mergeCell ref="AB52:AD53"/>
    <mergeCell ref="AE52:AI53"/>
    <mergeCell ref="AJ52:AO53"/>
    <mergeCell ref="H53:W53"/>
    <mergeCell ref="AQ51:AT51"/>
    <mergeCell ref="G50:W50"/>
    <mergeCell ref="X50:AA51"/>
    <mergeCell ref="AB50:AD51"/>
    <mergeCell ref="AE50:AI51"/>
    <mergeCell ref="AJ50:AO51"/>
    <mergeCell ref="H51:W51"/>
    <mergeCell ref="AQ47:AT47"/>
    <mergeCell ref="F48:W48"/>
    <mergeCell ref="X48:AA49"/>
    <mergeCell ref="AB48:AD49"/>
    <mergeCell ref="AE48:AI49"/>
    <mergeCell ref="AJ48:AO49"/>
    <mergeCell ref="H49:W49"/>
    <mergeCell ref="AQ49:AT49"/>
    <mergeCell ref="G46:W46"/>
    <mergeCell ref="X46:AA47"/>
    <mergeCell ref="AB46:AD47"/>
    <mergeCell ref="AE46:AI47"/>
    <mergeCell ref="AJ46:AO47"/>
    <mergeCell ref="H47:W47"/>
    <mergeCell ref="AQ43:AT43"/>
    <mergeCell ref="F44:W44"/>
    <mergeCell ref="X44:AA45"/>
    <mergeCell ref="AB44:AD45"/>
    <mergeCell ref="AE44:AI45"/>
    <mergeCell ref="AJ44:AO45"/>
    <mergeCell ref="H45:W45"/>
    <mergeCell ref="AQ45:AT45"/>
    <mergeCell ref="E42:W42"/>
    <mergeCell ref="X42:AA43"/>
    <mergeCell ref="AB42:AD43"/>
    <mergeCell ref="AE42:AI43"/>
    <mergeCell ref="AJ42:AO43"/>
    <mergeCell ref="H43:W43"/>
    <mergeCell ref="AQ39:AT39"/>
    <mergeCell ref="G40:W40"/>
    <mergeCell ref="X40:AA41"/>
    <mergeCell ref="AB40:AD41"/>
    <mergeCell ref="AE40:AI41"/>
    <mergeCell ref="AJ40:AO41"/>
    <mergeCell ref="H41:W41"/>
    <mergeCell ref="AQ41:AT41"/>
    <mergeCell ref="F38:W38"/>
    <mergeCell ref="X38:AA39"/>
    <mergeCell ref="AB38:AD39"/>
    <mergeCell ref="AE38:AI39"/>
    <mergeCell ref="AJ38:AO39"/>
    <mergeCell ref="H39:W39"/>
    <mergeCell ref="AQ35:AT35"/>
    <mergeCell ref="G36:W36"/>
    <mergeCell ref="X36:AA37"/>
    <mergeCell ref="AB36:AD37"/>
    <mergeCell ref="AE36:AI37"/>
    <mergeCell ref="AJ36:AO37"/>
    <mergeCell ref="H37:W37"/>
    <mergeCell ref="AQ37:AT37"/>
    <mergeCell ref="F34:W34"/>
    <mergeCell ref="X34:AA35"/>
    <mergeCell ref="AB34:AD35"/>
    <mergeCell ref="AE34:AI35"/>
    <mergeCell ref="AJ34:AO35"/>
    <mergeCell ref="H35:W35"/>
    <mergeCell ref="AQ33:AT33"/>
    <mergeCell ref="G32:W32"/>
    <mergeCell ref="X32:AA33"/>
    <mergeCell ref="AB32:AD33"/>
    <mergeCell ref="AE32:AI33"/>
    <mergeCell ref="AJ32:AO33"/>
    <mergeCell ref="H33:W33"/>
    <mergeCell ref="F30:W30"/>
    <mergeCell ref="X30:AA31"/>
    <mergeCell ref="AB30:AD31"/>
    <mergeCell ref="AE30:AI31"/>
    <mergeCell ref="AJ30:AO31"/>
    <mergeCell ref="H31:N31"/>
    <mergeCell ref="AQ31:AT31"/>
    <mergeCell ref="AQ29:AT29"/>
    <mergeCell ref="G28:W28"/>
    <mergeCell ref="X28:AA29"/>
    <mergeCell ref="AB28:AD29"/>
    <mergeCell ref="AE28:AI29"/>
    <mergeCell ref="AJ28:AO29"/>
    <mergeCell ref="H29:W29"/>
    <mergeCell ref="AQ25:AT25"/>
    <mergeCell ref="F26:W26"/>
    <mergeCell ref="X26:AA27"/>
    <mergeCell ref="AB26:AD27"/>
    <mergeCell ref="AE26:AI27"/>
    <mergeCell ref="AJ26:AO27"/>
    <mergeCell ref="H27:W27"/>
    <mergeCell ref="AQ27:AT27"/>
    <mergeCell ref="G24:W24"/>
    <mergeCell ref="X24:AA25"/>
    <mergeCell ref="AB24:AD25"/>
    <mergeCell ref="AE24:AI25"/>
    <mergeCell ref="AJ24:AO25"/>
    <mergeCell ref="H25:W25"/>
    <mergeCell ref="AQ21:AT21"/>
    <mergeCell ref="F22:W22"/>
    <mergeCell ref="X22:AA23"/>
    <mergeCell ref="AB22:AD23"/>
    <mergeCell ref="AE22:AI23"/>
    <mergeCell ref="AJ22:AO23"/>
    <mergeCell ref="H23:W23"/>
    <mergeCell ref="AQ23:AT23"/>
    <mergeCell ref="G20:W20"/>
    <mergeCell ref="X20:AA21"/>
    <mergeCell ref="AB20:AD21"/>
    <mergeCell ref="AE20:AI21"/>
    <mergeCell ref="AJ20:AO21"/>
    <mergeCell ref="H21:W21"/>
    <mergeCell ref="AQ17:AT17"/>
    <mergeCell ref="F18:W18"/>
    <mergeCell ref="X18:AA19"/>
    <mergeCell ref="AB18:AD19"/>
    <mergeCell ref="AE18:AI19"/>
    <mergeCell ref="AJ18:AO19"/>
    <mergeCell ref="H19:W19"/>
    <mergeCell ref="AQ19:AT19"/>
    <mergeCell ref="G16:W16"/>
    <mergeCell ref="X16:AA17"/>
    <mergeCell ref="AB16:AD17"/>
    <mergeCell ref="AE16:AI17"/>
    <mergeCell ref="AJ16:AO17"/>
    <mergeCell ref="H17:W17"/>
    <mergeCell ref="AQ13:AT13"/>
    <mergeCell ref="X14:AA15"/>
    <mergeCell ref="AB14:AD15"/>
    <mergeCell ref="AE14:AI15"/>
    <mergeCell ref="AJ14:AO15"/>
    <mergeCell ref="H15:W15"/>
    <mergeCell ref="AQ15:AT15"/>
    <mergeCell ref="F14:W14"/>
    <mergeCell ref="D6:W6"/>
    <mergeCell ref="X6:AA7"/>
    <mergeCell ref="AB6:AD7"/>
    <mergeCell ref="AE6:AI7"/>
    <mergeCell ref="AJ6:AO7"/>
    <mergeCell ref="G12:W12"/>
    <mergeCell ref="X12:AA13"/>
    <mergeCell ref="AB12:AD13"/>
    <mergeCell ref="AE12:AI13"/>
    <mergeCell ref="AJ12:AO13"/>
    <mergeCell ref="H13:W13"/>
    <mergeCell ref="E8:W8"/>
    <mergeCell ref="X8:AA9"/>
    <mergeCell ref="AB8:AD9"/>
    <mergeCell ref="AE8:AI9"/>
    <mergeCell ref="AJ8:AO9"/>
    <mergeCell ref="F10:W10"/>
    <mergeCell ref="X10:AA11"/>
    <mergeCell ref="AB10:AD11"/>
    <mergeCell ref="AE10:AI11"/>
    <mergeCell ref="AJ10:AO11"/>
    <mergeCell ref="B2:BC2"/>
    <mergeCell ref="B3:W3"/>
    <mergeCell ref="X3:AA3"/>
    <mergeCell ref="AB3:AD3"/>
    <mergeCell ref="AE3:AI3"/>
    <mergeCell ref="AJ3:AO3"/>
    <mergeCell ref="AP3:BC3"/>
    <mergeCell ref="C4:W4"/>
    <mergeCell ref="X4:AA5"/>
    <mergeCell ref="AB4:AD5"/>
    <mergeCell ref="AE4:AI5"/>
    <mergeCell ref="AJ4:AO5"/>
  </mergeCells>
  <phoneticPr fontId="4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landscape" r:id="rId1"/>
  <headerFooter alignWithMargins="0"/>
  <rowBreaks count="1" manualBreakCount="1">
    <brk id="33" min="1" max="5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50"/>
  <sheetViews>
    <sheetView showGridLines="0" showZeros="0" view="pageBreakPreview" zoomScale="85" zoomScaleNormal="100" zoomScaleSheetLayoutView="85" workbookViewId="0">
      <selection activeCell="M5" sqref="M5:M13"/>
    </sheetView>
  </sheetViews>
  <sheetFormatPr defaultRowHeight="13.5"/>
  <cols>
    <col min="1" max="1" width="1.625" style="5" customWidth="1"/>
    <col min="2" max="2" width="22" style="5" bestFit="1" customWidth="1"/>
    <col min="3" max="3" width="13.125" style="5" bestFit="1" customWidth="1"/>
    <col min="4" max="4" width="13.875" style="5" bestFit="1" customWidth="1"/>
    <col min="5" max="10" width="2.625" style="5" customWidth="1"/>
    <col min="11" max="11" width="8.625" style="5" customWidth="1"/>
    <col min="12" max="12" width="6.5" style="5" bestFit="1" customWidth="1"/>
    <col min="13" max="13" width="12.75" style="5" bestFit="1" customWidth="1"/>
    <col min="14" max="14" width="11.625" style="5" bestFit="1" customWidth="1"/>
    <col min="15" max="15" width="5.5" style="5" bestFit="1" customWidth="1"/>
    <col min="16" max="16" width="9.5" style="5" bestFit="1" customWidth="1"/>
    <col min="17" max="23" width="2.625" style="5" customWidth="1"/>
    <col min="24" max="24" width="11.625" style="5" bestFit="1" customWidth="1"/>
    <col min="25" max="25" width="10.5" style="5" bestFit="1" customWidth="1"/>
    <col min="26" max="256" width="9" style="5"/>
    <col min="257" max="257" width="1.625" style="5" customWidth="1"/>
    <col min="258" max="258" width="22" style="5" bestFit="1" customWidth="1"/>
    <col min="259" max="259" width="13.125" style="5" bestFit="1" customWidth="1"/>
    <col min="260" max="260" width="13.875" style="5" bestFit="1" customWidth="1"/>
    <col min="261" max="266" width="2.625" style="5" customWidth="1"/>
    <col min="267" max="267" width="8.625" style="5" customWidth="1"/>
    <col min="268" max="268" width="6.5" style="5" bestFit="1" customWidth="1"/>
    <col min="269" max="269" width="12.75" style="5" bestFit="1" customWidth="1"/>
    <col min="270" max="270" width="11.625" style="5" bestFit="1" customWidth="1"/>
    <col min="271" max="271" width="5.5" style="5" bestFit="1" customWidth="1"/>
    <col min="272" max="272" width="9.5" style="5" bestFit="1" customWidth="1"/>
    <col min="273" max="279" width="2.625" style="5" customWidth="1"/>
    <col min="280" max="280" width="11.625" style="5" bestFit="1" customWidth="1"/>
    <col min="281" max="512" width="9" style="5"/>
    <col min="513" max="513" width="1.625" style="5" customWidth="1"/>
    <col min="514" max="514" width="22" style="5" bestFit="1" customWidth="1"/>
    <col min="515" max="515" width="13.125" style="5" bestFit="1" customWidth="1"/>
    <col min="516" max="516" width="13.875" style="5" bestFit="1" customWidth="1"/>
    <col min="517" max="522" width="2.625" style="5" customWidth="1"/>
    <col min="523" max="523" width="8.625" style="5" customWidth="1"/>
    <col min="524" max="524" width="6.5" style="5" bestFit="1" customWidth="1"/>
    <col min="525" max="525" width="12.75" style="5" bestFit="1" customWidth="1"/>
    <col min="526" max="526" width="11.625" style="5" bestFit="1" customWidth="1"/>
    <col min="527" max="527" width="5.5" style="5" bestFit="1" customWidth="1"/>
    <col min="528" max="528" width="9.5" style="5" bestFit="1" customWidth="1"/>
    <col min="529" max="535" width="2.625" style="5" customWidth="1"/>
    <col min="536" max="536" width="11.625" style="5" bestFit="1" customWidth="1"/>
    <col min="537" max="768" width="9" style="5"/>
    <col min="769" max="769" width="1.625" style="5" customWidth="1"/>
    <col min="770" max="770" width="22" style="5" bestFit="1" customWidth="1"/>
    <col min="771" max="771" width="13.125" style="5" bestFit="1" customWidth="1"/>
    <col min="772" max="772" width="13.875" style="5" bestFit="1" customWidth="1"/>
    <col min="773" max="778" width="2.625" style="5" customWidth="1"/>
    <col min="779" max="779" width="8.625" style="5" customWidth="1"/>
    <col min="780" max="780" width="6.5" style="5" bestFit="1" customWidth="1"/>
    <col min="781" max="781" width="12.75" style="5" bestFit="1" customWidth="1"/>
    <col min="782" max="782" width="11.625" style="5" bestFit="1" customWidth="1"/>
    <col min="783" max="783" width="5.5" style="5" bestFit="1" customWidth="1"/>
    <col min="784" max="784" width="9.5" style="5" bestFit="1" customWidth="1"/>
    <col min="785" max="791" width="2.625" style="5" customWidth="1"/>
    <col min="792" max="792" width="11.625" style="5" bestFit="1" customWidth="1"/>
    <col min="793" max="1024" width="9" style="5"/>
    <col min="1025" max="1025" width="1.625" style="5" customWidth="1"/>
    <col min="1026" max="1026" width="22" style="5" bestFit="1" customWidth="1"/>
    <col min="1027" max="1027" width="13.125" style="5" bestFit="1" customWidth="1"/>
    <col min="1028" max="1028" width="13.875" style="5" bestFit="1" customWidth="1"/>
    <col min="1029" max="1034" width="2.625" style="5" customWidth="1"/>
    <col min="1035" max="1035" width="8.625" style="5" customWidth="1"/>
    <col min="1036" max="1036" width="6.5" style="5" bestFit="1" customWidth="1"/>
    <col min="1037" max="1037" width="12.75" style="5" bestFit="1" customWidth="1"/>
    <col min="1038" max="1038" width="11.625" style="5" bestFit="1" customWidth="1"/>
    <col min="1039" max="1039" width="5.5" style="5" bestFit="1" customWidth="1"/>
    <col min="1040" max="1040" width="9.5" style="5" bestFit="1" customWidth="1"/>
    <col min="1041" max="1047" width="2.625" style="5" customWidth="1"/>
    <col min="1048" max="1048" width="11.625" style="5" bestFit="1" customWidth="1"/>
    <col min="1049" max="1280" width="9" style="5"/>
    <col min="1281" max="1281" width="1.625" style="5" customWidth="1"/>
    <col min="1282" max="1282" width="22" style="5" bestFit="1" customWidth="1"/>
    <col min="1283" max="1283" width="13.125" style="5" bestFit="1" customWidth="1"/>
    <col min="1284" max="1284" width="13.875" style="5" bestFit="1" customWidth="1"/>
    <col min="1285" max="1290" width="2.625" style="5" customWidth="1"/>
    <col min="1291" max="1291" width="8.625" style="5" customWidth="1"/>
    <col min="1292" max="1292" width="6.5" style="5" bestFit="1" customWidth="1"/>
    <col min="1293" max="1293" width="12.75" style="5" bestFit="1" customWidth="1"/>
    <col min="1294" max="1294" width="11.625" style="5" bestFit="1" customWidth="1"/>
    <col min="1295" max="1295" width="5.5" style="5" bestFit="1" customWidth="1"/>
    <col min="1296" max="1296" width="9.5" style="5" bestFit="1" customWidth="1"/>
    <col min="1297" max="1303" width="2.625" style="5" customWidth="1"/>
    <col min="1304" max="1304" width="11.625" style="5" bestFit="1" customWidth="1"/>
    <col min="1305" max="1536" width="9" style="5"/>
    <col min="1537" max="1537" width="1.625" style="5" customWidth="1"/>
    <col min="1538" max="1538" width="22" style="5" bestFit="1" customWidth="1"/>
    <col min="1539" max="1539" width="13.125" style="5" bestFit="1" customWidth="1"/>
    <col min="1540" max="1540" width="13.875" style="5" bestFit="1" customWidth="1"/>
    <col min="1541" max="1546" width="2.625" style="5" customWidth="1"/>
    <col min="1547" max="1547" width="8.625" style="5" customWidth="1"/>
    <col min="1548" max="1548" width="6.5" style="5" bestFit="1" customWidth="1"/>
    <col min="1549" max="1549" width="12.75" style="5" bestFit="1" customWidth="1"/>
    <col min="1550" max="1550" width="11.625" style="5" bestFit="1" customWidth="1"/>
    <col min="1551" max="1551" width="5.5" style="5" bestFit="1" customWidth="1"/>
    <col min="1552" max="1552" width="9.5" style="5" bestFit="1" customWidth="1"/>
    <col min="1553" max="1559" width="2.625" style="5" customWidth="1"/>
    <col min="1560" max="1560" width="11.625" style="5" bestFit="1" customWidth="1"/>
    <col min="1561" max="1792" width="9" style="5"/>
    <col min="1793" max="1793" width="1.625" style="5" customWidth="1"/>
    <col min="1794" max="1794" width="22" style="5" bestFit="1" customWidth="1"/>
    <col min="1795" max="1795" width="13.125" style="5" bestFit="1" customWidth="1"/>
    <col min="1796" max="1796" width="13.875" style="5" bestFit="1" customWidth="1"/>
    <col min="1797" max="1802" width="2.625" style="5" customWidth="1"/>
    <col min="1803" max="1803" width="8.625" style="5" customWidth="1"/>
    <col min="1804" max="1804" width="6.5" style="5" bestFit="1" customWidth="1"/>
    <col min="1805" max="1805" width="12.75" style="5" bestFit="1" customWidth="1"/>
    <col min="1806" max="1806" width="11.625" style="5" bestFit="1" customWidth="1"/>
    <col min="1807" max="1807" width="5.5" style="5" bestFit="1" customWidth="1"/>
    <col min="1808" max="1808" width="9.5" style="5" bestFit="1" customWidth="1"/>
    <col min="1809" max="1815" width="2.625" style="5" customWidth="1"/>
    <col min="1816" max="1816" width="11.625" style="5" bestFit="1" customWidth="1"/>
    <col min="1817" max="2048" width="9" style="5"/>
    <col min="2049" max="2049" width="1.625" style="5" customWidth="1"/>
    <col min="2050" max="2050" width="22" style="5" bestFit="1" customWidth="1"/>
    <col min="2051" max="2051" width="13.125" style="5" bestFit="1" customWidth="1"/>
    <col min="2052" max="2052" width="13.875" style="5" bestFit="1" customWidth="1"/>
    <col min="2053" max="2058" width="2.625" style="5" customWidth="1"/>
    <col min="2059" max="2059" width="8.625" style="5" customWidth="1"/>
    <col min="2060" max="2060" width="6.5" style="5" bestFit="1" customWidth="1"/>
    <col min="2061" max="2061" width="12.75" style="5" bestFit="1" customWidth="1"/>
    <col min="2062" max="2062" width="11.625" style="5" bestFit="1" customWidth="1"/>
    <col min="2063" max="2063" width="5.5" style="5" bestFit="1" customWidth="1"/>
    <col min="2064" max="2064" width="9.5" style="5" bestFit="1" customWidth="1"/>
    <col min="2065" max="2071" width="2.625" style="5" customWidth="1"/>
    <col min="2072" max="2072" width="11.625" style="5" bestFit="1" customWidth="1"/>
    <col min="2073" max="2304" width="9" style="5"/>
    <col min="2305" max="2305" width="1.625" style="5" customWidth="1"/>
    <col min="2306" max="2306" width="22" style="5" bestFit="1" customWidth="1"/>
    <col min="2307" max="2307" width="13.125" style="5" bestFit="1" customWidth="1"/>
    <col min="2308" max="2308" width="13.875" style="5" bestFit="1" customWidth="1"/>
    <col min="2309" max="2314" width="2.625" style="5" customWidth="1"/>
    <col min="2315" max="2315" width="8.625" style="5" customWidth="1"/>
    <col min="2316" max="2316" width="6.5" style="5" bestFit="1" customWidth="1"/>
    <col min="2317" max="2317" width="12.75" style="5" bestFit="1" customWidth="1"/>
    <col min="2318" max="2318" width="11.625" style="5" bestFit="1" customWidth="1"/>
    <col min="2319" max="2319" width="5.5" style="5" bestFit="1" customWidth="1"/>
    <col min="2320" max="2320" width="9.5" style="5" bestFit="1" customWidth="1"/>
    <col min="2321" max="2327" width="2.625" style="5" customWidth="1"/>
    <col min="2328" max="2328" width="11.625" style="5" bestFit="1" customWidth="1"/>
    <col min="2329" max="2560" width="9" style="5"/>
    <col min="2561" max="2561" width="1.625" style="5" customWidth="1"/>
    <col min="2562" max="2562" width="22" style="5" bestFit="1" customWidth="1"/>
    <col min="2563" max="2563" width="13.125" style="5" bestFit="1" customWidth="1"/>
    <col min="2564" max="2564" width="13.875" style="5" bestFit="1" customWidth="1"/>
    <col min="2565" max="2570" width="2.625" style="5" customWidth="1"/>
    <col min="2571" max="2571" width="8.625" style="5" customWidth="1"/>
    <col min="2572" max="2572" width="6.5" style="5" bestFit="1" customWidth="1"/>
    <col min="2573" max="2573" width="12.75" style="5" bestFit="1" customWidth="1"/>
    <col min="2574" max="2574" width="11.625" style="5" bestFit="1" customWidth="1"/>
    <col min="2575" max="2575" width="5.5" style="5" bestFit="1" customWidth="1"/>
    <col min="2576" max="2576" width="9.5" style="5" bestFit="1" customWidth="1"/>
    <col min="2577" max="2583" width="2.625" style="5" customWidth="1"/>
    <col min="2584" max="2584" width="11.625" style="5" bestFit="1" customWidth="1"/>
    <col min="2585" max="2816" width="9" style="5"/>
    <col min="2817" max="2817" width="1.625" style="5" customWidth="1"/>
    <col min="2818" max="2818" width="22" style="5" bestFit="1" customWidth="1"/>
    <col min="2819" max="2819" width="13.125" style="5" bestFit="1" customWidth="1"/>
    <col min="2820" max="2820" width="13.875" style="5" bestFit="1" customWidth="1"/>
    <col min="2821" max="2826" width="2.625" style="5" customWidth="1"/>
    <col min="2827" max="2827" width="8.625" style="5" customWidth="1"/>
    <col min="2828" max="2828" width="6.5" style="5" bestFit="1" customWidth="1"/>
    <col min="2829" max="2829" width="12.75" style="5" bestFit="1" customWidth="1"/>
    <col min="2830" max="2830" width="11.625" style="5" bestFit="1" customWidth="1"/>
    <col min="2831" max="2831" width="5.5" style="5" bestFit="1" customWidth="1"/>
    <col min="2832" max="2832" width="9.5" style="5" bestFit="1" customWidth="1"/>
    <col min="2833" max="2839" width="2.625" style="5" customWidth="1"/>
    <col min="2840" max="2840" width="11.625" style="5" bestFit="1" customWidth="1"/>
    <col min="2841" max="3072" width="9" style="5"/>
    <col min="3073" max="3073" width="1.625" style="5" customWidth="1"/>
    <col min="3074" max="3074" width="22" style="5" bestFit="1" customWidth="1"/>
    <col min="3075" max="3075" width="13.125" style="5" bestFit="1" customWidth="1"/>
    <col min="3076" max="3076" width="13.875" style="5" bestFit="1" customWidth="1"/>
    <col min="3077" max="3082" width="2.625" style="5" customWidth="1"/>
    <col min="3083" max="3083" width="8.625" style="5" customWidth="1"/>
    <col min="3084" max="3084" width="6.5" style="5" bestFit="1" customWidth="1"/>
    <col min="3085" max="3085" width="12.75" style="5" bestFit="1" customWidth="1"/>
    <col min="3086" max="3086" width="11.625" style="5" bestFit="1" customWidth="1"/>
    <col min="3087" max="3087" width="5.5" style="5" bestFit="1" customWidth="1"/>
    <col min="3088" max="3088" width="9.5" style="5" bestFit="1" customWidth="1"/>
    <col min="3089" max="3095" width="2.625" style="5" customWidth="1"/>
    <col min="3096" max="3096" width="11.625" style="5" bestFit="1" customWidth="1"/>
    <col min="3097" max="3328" width="9" style="5"/>
    <col min="3329" max="3329" width="1.625" style="5" customWidth="1"/>
    <col min="3330" max="3330" width="22" style="5" bestFit="1" customWidth="1"/>
    <col min="3331" max="3331" width="13.125" style="5" bestFit="1" customWidth="1"/>
    <col min="3332" max="3332" width="13.875" style="5" bestFit="1" customWidth="1"/>
    <col min="3333" max="3338" width="2.625" style="5" customWidth="1"/>
    <col min="3339" max="3339" width="8.625" style="5" customWidth="1"/>
    <col min="3340" max="3340" width="6.5" style="5" bestFit="1" customWidth="1"/>
    <col min="3341" max="3341" width="12.75" style="5" bestFit="1" customWidth="1"/>
    <col min="3342" max="3342" width="11.625" style="5" bestFit="1" customWidth="1"/>
    <col min="3343" max="3343" width="5.5" style="5" bestFit="1" customWidth="1"/>
    <col min="3344" max="3344" width="9.5" style="5" bestFit="1" customWidth="1"/>
    <col min="3345" max="3351" width="2.625" style="5" customWidth="1"/>
    <col min="3352" max="3352" width="11.625" style="5" bestFit="1" customWidth="1"/>
    <col min="3353" max="3584" width="9" style="5"/>
    <col min="3585" max="3585" width="1.625" style="5" customWidth="1"/>
    <col min="3586" max="3586" width="22" style="5" bestFit="1" customWidth="1"/>
    <col min="3587" max="3587" width="13.125" style="5" bestFit="1" customWidth="1"/>
    <col min="3588" max="3588" width="13.875" style="5" bestFit="1" customWidth="1"/>
    <col min="3589" max="3594" width="2.625" style="5" customWidth="1"/>
    <col min="3595" max="3595" width="8.625" style="5" customWidth="1"/>
    <col min="3596" max="3596" width="6.5" style="5" bestFit="1" customWidth="1"/>
    <col min="3597" max="3597" width="12.75" style="5" bestFit="1" customWidth="1"/>
    <col min="3598" max="3598" width="11.625" style="5" bestFit="1" customWidth="1"/>
    <col min="3599" max="3599" width="5.5" style="5" bestFit="1" customWidth="1"/>
    <col min="3600" max="3600" width="9.5" style="5" bestFit="1" customWidth="1"/>
    <col min="3601" max="3607" width="2.625" style="5" customWidth="1"/>
    <col min="3608" max="3608" width="11.625" style="5" bestFit="1" customWidth="1"/>
    <col min="3609" max="3840" width="9" style="5"/>
    <col min="3841" max="3841" width="1.625" style="5" customWidth="1"/>
    <col min="3842" max="3842" width="22" style="5" bestFit="1" customWidth="1"/>
    <col min="3843" max="3843" width="13.125" style="5" bestFit="1" customWidth="1"/>
    <col min="3844" max="3844" width="13.875" style="5" bestFit="1" customWidth="1"/>
    <col min="3845" max="3850" width="2.625" style="5" customWidth="1"/>
    <col min="3851" max="3851" width="8.625" style="5" customWidth="1"/>
    <col min="3852" max="3852" width="6.5" style="5" bestFit="1" customWidth="1"/>
    <col min="3853" max="3853" width="12.75" style="5" bestFit="1" customWidth="1"/>
    <col min="3854" max="3854" width="11.625" style="5" bestFit="1" customWidth="1"/>
    <col min="3855" max="3855" width="5.5" style="5" bestFit="1" customWidth="1"/>
    <col min="3856" max="3856" width="9.5" style="5" bestFit="1" customWidth="1"/>
    <col min="3857" max="3863" width="2.625" style="5" customWidth="1"/>
    <col min="3864" max="3864" width="11.625" style="5" bestFit="1" customWidth="1"/>
    <col min="3865" max="4096" width="9" style="5"/>
    <col min="4097" max="4097" width="1.625" style="5" customWidth="1"/>
    <col min="4098" max="4098" width="22" style="5" bestFit="1" customWidth="1"/>
    <col min="4099" max="4099" width="13.125" style="5" bestFit="1" customWidth="1"/>
    <col min="4100" max="4100" width="13.875" style="5" bestFit="1" customWidth="1"/>
    <col min="4101" max="4106" width="2.625" style="5" customWidth="1"/>
    <col min="4107" max="4107" width="8.625" style="5" customWidth="1"/>
    <col min="4108" max="4108" width="6.5" style="5" bestFit="1" customWidth="1"/>
    <col min="4109" max="4109" width="12.75" style="5" bestFit="1" customWidth="1"/>
    <col min="4110" max="4110" width="11.625" style="5" bestFit="1" customWidth="1"/>
    <col min="4111" max="4111" width="5.5" style="5" bestFit="1" customWidth="1"/>
    <col min="4112" max="4112" width="9.5" style="5" bestFit="1" customWidth="1"/>
    <col min="4113" max="4119" width="2.625" style="5" customWidth="1"/>
    <col min="4120" max="4120" width="11.625" style="5" bestFit="1" customWidth="1"/>
    <col min="4121" max="4352" width="9" style="5"/>
    <col min="4353" max="4353" width="1.625" style="5" customWidth="1"/>
    <col min="4354" max="4354" width="22" style="5" bestFit="1" customWidth="1"/>
    <col min="4355" max="4355" width="13.125" style="5" bestFit="1" customWidth="1"/>
    <col min="4356" max="4356" width="13.875" style="5" bestFit="1" customWidth="1"/>
    <col min="4357" max="4362" width="2.625" style="5" customWidth="1"/>
    <col min="4363" max="4363" width="8.625" style="5" customWidth="1"/>
    <col min="4364" max="4364" width="6.5" style="5" bestFit="1" customWidth="1"/>
    <col min="4365" max="4365" width="12.75" style="5" bestFit="1" customWidth="1"/>
    <col min="4366" max="4366" width="11.625" style="5" bestFit="1" customWidth="1"/>
    <col min="4367" max="4367" width="5.5" style="5" bestFit="1" customWidth="1"/>
    <col min="4368" max="4368" width="9.5" style="5" bestFit="1" customWidth="1"/>
    <col min="4369" max="4375" width="2.625" style="5" customWidth="1"/>
    <col min="4376" max="4376" width="11.625" style="5" bestFit="1" customWidth="1"/>
    <col min="4377" max="4608" width="9" style="5"/>
    <col min="4609" max="4609" width="1.625" style="5" customWidth="1"/>
    <col min="4610" max="4610" width="22" style="5" bestFit="1" customWidth="1"/>
    <col min="4611" max="4611" width="13.125" style="5" bestFit="1" customWidth="1"/>
    <col min="4612" max="4612" width="13.875" style="5" bestFit="1" customWidth="1"/>
    <col min="4613" max="4618" width="2.625" style="5" customWidth="1"/>
    <col min="4619" max="4619" width="8.625" style="5" customWidth="1"/>
    <col min="4620" max="4620" width="6.5" style="5" bestFit="1" customWidth="1"/>
    <col min="4621" max="4621" width="12.75" style="5" bestFit="1" customWidth="1"/>
    <col min="4622" max="4622" width="11.625" style="5" bestFit="1" customWidth="1"/>
    <col min="4623" max="4623" width="5.5" style="5" bestFit="1" customWidth="1"/>
    <col min="4624" max="4624" width="9.5" style="5" bestFit="1" customWidth="1"/>
    <col min="4625" max="4631" width="2.625" style="5" customWidth="1"/>
    <col min="4632" max="4632" width="11.625" style="5" bestFit="1" customWidth="1"/>
    <col min="4633" max="4864" width="9" style="5"/>
    <col min="4865" max="4865" width="1.625" style="5" customWidth="1"/>
    <col min="4866" max="4866" width="22" style="5" bestFit="1" customWidth="1"/>
    <col min="4867" max="4867" width="13.125" style="5" bestFit="1" customWidth="1"/>
    <col min="4868" max="4868" width="13.875" style="5" bestFit="1" customWidth="1"/>
    <col min="4869" max="4874" width="2.625" style="5" customWidth="1"/>
    <col min="4875" max="4875" width="8.625" style="5" customWidth="1"/>
    <col min="4876" max="4876" width="6.5" style="5" bestFit="1" customWidth="1"/>
    <col min="4877" max="4877" width="12.75" style="5" bestFit="1" customWidth="1"/>
    <col min="4878" max="4878" width="11.625" style="5" bestFit="1" customWidth="1"/>
    <col min="4879" max="4879" width="5.5" style="5" bestFit="1" customWidth="1"/>
    <col min="4880" max="4880" width="9.5" style="5" bestFit="1" customWidth="1"/>
    <col min="4881" max="4887" width="2.625" style="5" customWidth="1"/>
    <col min="4888" max="4888" width="11.625" style="5" bestFit="1" customWidth="1"/>
    <col min="4889" max="5120" width="9" style="5"/>
    <col min="5121" max="5121" width="1.625" style="5" customWidth="1"/>
    <col min="5122" max="5122" width="22" style="5" bestFit="1" customWidth="1"/>
    <col min="5123" max="5123" width="13.125" style="5" bestFit="1" customWidth="1"/>
    <col min="5124" max="5124" width="13.875" style="5" bestFit="1" customWidth="1"/>
    <col min="5125" max="5130" width="2.625" style="5" customWidth="1"/>
    <col min="5131" max="5131" width="8.625" style="5" customWidth="1"/>
    <col min="5132" max="5132" width="6.5" style="5" bestFit="1" customWidth="1"/>
    <col min="5133" max="5133" width="12.75" style="5" bestFit="1" customWidth="1"/>
    <col min="5134" max="5134" width="11.625" style="5" bestFit="1" customWidth="1"/>
    <col min="5135" max="5135" width="5.5" style="5" bestFit="1" customWidth="1"/>
    <col min="5136" max="5136" width="9.5" style="5" bestFit="1" customWidth="1"/>
    <col min="5137" max="5143" width="2.625" style="5" customWidth="1"/>
    <col min="5144" max="5144" width="11.625" style="5" bestFit="1" customWidth="1"/>
    <col min="5145" max="5376" width="9" style="5"/>
    <col min="5377" max="5377" width="1.625" style="5" customWidth="1"/>
    <col min="5378" max="5378" width="22" style="5" bestFit="1" customWidth="1"/>
    <col min="5379" max="5379" width="13.125" style="5" bestFit="1" customWidth="1"/>
    <col min="5380" max="5380" width="13.875" style="5" bestFit="1" customWidth="1"/>
    <col min="5381" max="5386" width="2.625" style="5" customWidth="1"/>
    <col min="5387" max="5387" width="8.625" style="5" customWidth="1"/>
    <col min="5388" max="5388" width="6.5" style="5" bestFit="1" customWidth="1"/>
    <col min="5389" max="5389" width="12.75" style="5" bestFit="1" customWidth="1"/>
    <col min="5390" max="5390" width="11.625" style="5" bestFit="1" customWidth="1"/>
    <col min="5391" max="5391" width="5.5" style="5" bestFit="1" customWidth="1"/>
    <col min="5392" max="5392" width="9.5" style="5" bestFit="1" customWidth="1"/>
    <col min="5393" max="5399" width="2.625" style="5" customWidth="1"/>
    <col min="5400" max="5400" width="11.625" style="5" bestFit="1" customWidth="1"/>
    <col min="5401" max="5632" width="9" style="5"/>
    <col min="5633" max="5633" width="1.625" style="5" customWidth="1"/>
    <col min="5634" max="5634" width="22" style="5" bestFit="1" customWidth="1"/>
    <col min="5635" max="5635" width="13.125" style="5" bestFit="1" customWidth="1"/>
    <col min="5636" max="5636" width="13.875" style="5" bestFit="1" customWidth="1"/>
    <col min="5637" max="5642" width="2.625" style="5" customWidth="1"/>
    <col min="5643" max="5643" width="8.625" style="5" customWidth="1"/>
    <col min="5644" max="5644" width="6.5" style="5" bestFit="1" customWidth="1"/>
    <col min="5645" max="5645" width="12.75" style="5" bestFit="1" customWidth="1"/>
    <col min="5646" max="5646" width="11.625" style="5" bestFit="1" customWidth="1"/>
    <col min="5647" max="5647" width="5.5" style="5" bestFit="1" customWidth="1"/>
    <col min="5648" max="5648" width="9.5" style="5" bestFit="1" customWidth="1"/>
    <col min="5649" max="5655" width="2.625" style="5" customWidth="1"/>
    <col min="5656" max="5656" width="11.625" style="5" bestFit="1" customWidth="1"/>
    <col min="5657" max="5888" width="9" style="5"/>
    <col min="5889" max="5889" width="1.625" style="5" customWidth="1"/>
    <col min="5890" max="5890" width="22" style="5" bestFit="1" customWidth="1"/>
    <col min="5891" max="5891" width="13.125" style="5" bestFit="1" customWidth="1"/>
    <col min="5892" max="5892" width="13.875" style="5" bestFit="1" customWidth="1"/>
    <col min="5893" max="5898" width="2.625" style="5" customWidth="1"/>
    <col min="5899" max="5899" width="8.625" style="5" customWidth="1"/>
    <col min="5900" max="5900" width="6.5" style="5" bestFit="1" customWidth="1"/>
    <col min="5901" max="5901" width="12.75" style="5" bestFit="1" customWidth="1"/>
    <col min="5902" max="5902" width="11.625" style="5" bestFit="1" customWidth="1"/>
    <col min="5903" max="5903" width="5.5" style="5" bestFit="1" customWidth="1"/>
    <col min="5904" max="5904" width="9.5" style="5" bestFit="1" customWidth="1"/>
    <col min="5905" max="5911" width="2.625" style="5" customWidth="1"/>
    <col min="5912" max="5912" width="11.625" style="5" bestFit="1" customWidth="1"/>
    <col min="5913" max="6144" width="9" style="5"/>
    <col min="6145" max="6145" width="1.625" style="5" customWidth="1"/>
    <col min="6146" max="6146" width="22" style="5" bestFit="1" customWidth="1"/>
    <col min="6147" max="6147" width="13.125" style="5" bestFit="1" customWidth="1"/>
    <col min="6148" max="6148" width="13.875" style="5" bestFit="1" customWidth="1"/>
    <col min="6149" max="6154" width="2.625" style="5" customWidth="1"/>
    <col min="6155" max="6155" width="8.625" style="5" customWidth="1"/>
    <col min="6156" max="6156" width="6.5" style="5" bestFit="1" customWidth="1"/>
    <col min="6157" max="6157" width="12.75" style="5" bestFit="1" customWidth="1"/>
    <col min="6158" max="6158" width="11.625" style="5" bestFit="1" customWidth="1"/>
    <col min="6159" max="6159" width="5.5" style="5" bestFit="1" customWidth="1"/>
    <col min="6160" max="6160" width="9.5" style="5" bestFit="1" customWidth="1"/>
    <col min="6161" max="6167" width="2.625" style="5" customWidth="1"/>
    <col min="6168" max="6168" width="11.625" style="5" bestFit="1" customWidth="1"/>
    <col min="6169" max="6400" width="9" style="5"/>
    <col min="6401" max="6401" width="1.625" style="5" customWidth="1"/>
    <col min="6402" max="6402" width="22" style="5" bestFit="1" customWidth="1"/>
    <col min="6403" max="6403" width="13.125" style="5" bestFit="1" customWidth="1"/>
    <col min="6404" max="6404" width="13.875" style="5" bestFit="1" customWidth="1"/>
    <col min="6405" max="6410" width="2.625" style="5" customWidth="1"/>
    <col min="6411" max="6411" width="8.625" style="5" customWidth="1"/>
    <col min="6412" max="6412" width="6.5" style="5" bestFit="1" customWidth="1"/>
    <col min="6413" max="6413" width="12.75" style="5" bestFit="1" customWidth="1"/>
    <col min="6414" max="6414" width="11.625" style="5" bestFit="1" customWidth="1"/>
    <col min="6415" max="6415" width="5.5" style="5" bestFit="1" customWidth="1"/>
    <col min="6416" max="6416" width="9.5" style="5" bestFit="1" customWidth="1"/>
    <col min="6417" max="6423" width="2.625" style="5" customWidth="1"/>
    <col min="6424" max="6424" width="11.625" style="5" bestFit="1" customWidth="1"/>
    <col min="6425" max="6656" width="9" style="5"/>
    <col min="6657" max="6657" width="1.625" style="5" customWidth="1"/>
    <col min="6658" max="6658" width="22" style="5" bestFit="1" customWidth="1"/>
    <col min="6659" max="6659" width="13.125" style="5" bestFit="1" customWidth="1"/>
    <col min="6660" max="6660" width="13.875" style="5" bestFit="1" customWidth="1"/>
    <col min="6661" max="6666" width="2.625" style="5" customWidth="1"/>
    <col min="6667" max="6667" width="8.625" style="5" customWidth="1"/>
    <col min="6668" max="6668" width="6.5" style="5" bestFit="1" customWidth="1"/>
    <col min="6669" max="6669" width="12.75" style="5" bestFit="1" customWidth="1"/>
    <col min="6670" max="6670" width="11.625" style="5" bestFit="1" customWidth="1"/>
    <col min="6671" max="6671" width="5.5" style="5" bestFit="1" customWidth="1"/>
    <col min="6672" max="6672" width="9.5" style="5" bestFit="1" customWidth="1"/>
    <col min="6673" max="6679" width="2.625" style="5" customWidth="1"/>
    <col min="6680" max="6680" width="11.625" style="5" bestFit="1" customWidth="1"/>
    <col min="6681" max="6912" width="9" style="5"/>
    <col min="6913" max="6913" width="1.625" style="5" customWidth="1"/>
    <col min="6914" max="6914" width="22" style="5" bestFit="1" customWidth="1"/>
    <col min="6915" max="6915" width="13.125" style="5" bestFit="1" customWidth="1"/>
    <col min="6916" max="6916" width="13.875" style="5" bestFit="1" customWidth="1"/>
    <col min="6917" max="6922" width="2.625" style="5" customWidth="1"/>
    <col min="6923" max="6923" width="8.625" style="5" customWidth="1"/>
    <col min="6924" max="6924" width="6.5" style="5" bestFit="1" customWidth="1"/>
    <col min="6925" max="6925" width="12.75" style="5" bestFit="1" customWidth="1"/>
    <col min="6926" max="6926" width="11.625" style="5" bestFit="1" customWidth="1"/>
    <col min="6927" max="6927" width="5.5" style="5" bestFit="1" customWidth="1"/>
    <col min="6928" max="6928" width="9.5" style="5" bestFit="1" customWidth="1"/>
    <col min="6929" max="6935" width="2.625" style="5" customWidth="1"/>
    <col min="6936" max="6936" width="11.625" style="5" bestFit="1" customWidth="1"/>
    <col min="6937" max="7168" width="9" style="5"/>
    <col min="7169" max="7169" width="1.625" style="5" customWidth="1"/>
    <col min="7170" max="7170" width="22" style="5" bestFit="1" customWidth="1"/>
    <col min="7171" max="7171" width="13.125" style="5" bestFit="1" customWidth="1"/>
    <col min="7172" max="7172" width="13.875" style="5" bestFit="1" customWidth="1"/>
    <col min="7173" max="7178" width="2.625" style="5" customWidth="1"/>
    <col min="7179" max="7179" width="8.625" style="5" customWidth="1"/>
    <col min="7180" max="7180" width="6.5" style="5" bestFit="1" customWidth="1"/>
    <col min="7181" max="7181" width="12.75" style="5" bestFit="1" customWidth="1"/>
    <col min="7182" max="7182" width="11.625" style="5" bestFit="1" customWidth="1"/>
    <col min="7183" max="7183" width="5.5" style="5" bestFit="1" customWidth="1"/>
    <col min="7184" max="7184" width="9.5" style="5" bestFit="1" customWidth="1"/>
    <col min="7185" max="7191" width="2.625" style="5" customWidth="1"/>
    <col min="7192" max="7192" width="11.625" style="5" bestFit="1" customWidth="1"/>
    <col min="7193" max="7424" width="9" style="5"/>
    <col min="7425" max="7425" width="1.625" style="5" customWidth="1"/>
    <col min="7426" max="7426" width="22" style="5" bestFit="1" customWidth="1"/>
    <col min="7427" max="7427" width="13.125" style="5" bestFit="1" customWidth="1"/>
    <col min="7428" max="7428" width="13.875" style="5" bestFit="1" customWidth="1"/>
    <col min="7429" max="7434" width="2.625" style="5" customWidth="1"/>
    <col min="7435" max="7435" width="8.625" style="5" customWidth="1"/>
    <col min="7436" max="7436" width="6.5" style="5" bestFit="1" customWidth="1"/>
    <col min="7437" max="7437" width="12.75" style="5" bestFit="1" customWidth="1"/>
    <col min="7438" max="7438" width="11.625" style="5" bestFit="1" customWidth="1"/>
    <col min="7439" max="7439" width="5.5" style="5" bestFit="1" customWidth="1"/>
    <col min="7440" max="7440" width="9.5" style="5" bestFit="1" customWidth="1"/>
    <col min="7441" max="7447" width="2.625" style="5" customWidth="1"/>
    <col min="7448" max="7448" width="11.625" style="5" bestFit="1" customWidth="1"/>
    <col min="7449" max="7680" width="9" style="5"/>
    <col min="7681" max="7681" width="1.625" style="5" customWidth="1"/>
    <col min="7682" max="7682" width="22" style="5" bestFit="1" customWidth="1"/>
    <col min="7683" max="7683" width="13.125" style="5" bestFit="1" customWidth="1"/>
    <col min="7684" max="7684" width="13.875" style="5" bestFit="1" customWidth="1"/>
    <col min="7685" max="7690" width="2.625" style="5" customWidth="1"/>
    <col min="7691" max="7691" width="8.625" style="5" customWidth="1"/>
    <col min="7692" max="7692" width="6.5" style="5" bestFit="1" customWidth="1"/>
    <col min="7693" max="7693" width="12.75" style="5" bestFit="1" customWidth="1"/>
    <col min="7694" max="7694" width="11.625" style="5" bestFit="1" customWidth="1"/>
    <col min="7695" max="7695" width="5.5" style="5" bestFit="1" customWidth="1"/>
    <col min="7696" max="7696" width="9.5" style="5" bestFit="1" customWidth="1"/>
    <col min="7697" max="7703" width="2.625" style="5" customWidth="1"/>
    <col min="7704" max="7704" width="11.625" style="5" bestFit="1" customWidth="1"/>
    <col min="7705" max="7936" width="9" style="5"/>
    <col min="7937" max="7937" width="1.625" style="5" customWidth="1"/>
    <col min="7938" max="7938" width="22" style="5" bestFit="1" customWidth="1"/>
    <col min="7939" max="7939" width="13.125" style="5" bestFit="1" customWidth="1"/>
    <col min="7940" max="7940" width="13.875" style="5" bestFit="1" customWidth="1"/>
    <col min="7941" max="7946" width="2.625" style="5" customWidth="1"/>
    <col min="7947" max="7947" width="8.625" style="5" customWidth="1"/>
    <col min="7948" max="7948" width="6.5" style="5" bestFit="1" customWidth="1"/>
    <col min="7949" max="7949" width="12.75" style="5" bestFit="1" customWidth="1"/>
    <col min="7950" max="7950" width="11.625" style="5" bestFit="1" customWidth="1"/>
    <col min="7951" max="7951" width="5.5" style="5" bestFit="1" customWidth="1"/>
    <col min="7952" max="7952" width="9.5" style="5" bestFit="1" customWidth="1"/>
    <col min="7953" max="7959" width="2.625" style="5" customWidth="1"/>
    <col min="7960" max="7960" width="11.625" style="5" bestFit="1" customWidth="1"/>
    <col min="7961" max="8192" width="9" style="5"/>
    <col min="8193" max="8193" width="1.625" style="5" customWidth="1"/>
    <col min="8194" max="8194" width="22" style="5" bestFit="1" customWidth="1"/>
    <col min="8195" max="8195" width="13.125" style="5" bestFit="1" customWidth="1"/>
    <col min="8196" max="8196" width="13.875" style="5" bestFit="1" customWidth="1"/>
    <col min="8197" max="8202" width="2.625" style="5" customWidth="1"/>
    <col min="8203" max="8203" width="8.625" style="5" customWidth="1"/>
    <col min="8204" max="8204" width="6.5" style="5" bestFit="1" customWidth="1"/>
    <col min="8205" max="8205" width="12.75" style="5" bestFit="1" customWidth="1"/>
    <col min="8206" max="8206" width="11.625" style="5" bestFit="1" customWidth="1"/>
    <col min="8207" max="8207" width="5.5" style="5" bestFit="1" customWidth="1"/>
    <col min="8208" max="8208" width="9.5" style="5" bestFit="1" customWidth="1"/>
    <col min="8209" max="8215" width="2.625" style="5" customWidth="1"/>
    <col min="8216" max="8216" width="11.625" style="5" bestFit="1" customWidth="1"/>
    <col min="8217" max="8448" width="9" style="5"/>
    <col min="8449" max="8449" width="1.625" style="5" customWidth="1"/>
    <col min="8450" max="8450" width="22" style="5" bestFit="1" customWidth="1"/>
    <col min="8451" max="8451" width="13.125" style="5" bestFit="1" customWidth="1"/>
    <col min="8452" max="8452" width="13.875" style="5" bestFit="1" customWidth="1"/>
    <col min="8453" max="8458" width="2.625" style="5" customWidth="1"/>
    <col min="8459" max="8459" width="8.625" style="5" customWidth="1"/>
    <col min="8460" max="8460" width="6.5" style="5" bestFit="1" customWidth="1"/>
    <col min="8461" max="8461" width="12.75" style="5" bestFit="1" customWidth="1"/>
    <col min="8462" max="8462" width="11.625" style="5" bestFit="1" customWidth="1"/>
    <col min="8463" max="8463" width="5.5" style="5" bestFit="1" customWidth="1"/>
    <col min="8464" max="8464" width="9.5" style="5" bestFit="1" customWidth="1"/>
    <col min="8465" max="8471" width="2.625" style="5" customWidth="1"/>
    <col min="8472" max="8472" width="11.625" style="5" bestFit="1" customWidth="1"/>
    <col min="8473" max="8704" width="9" style="5"/>
    <col min="8705" max="8705" width="1.625" style="5" customWidth="1"/>
    <col min="8706" max="8706" width="22" style="5" bestFit="1" customWidth="1"/>
    <col min="8707" max="8707" width="13.125" style="5" bestFit="1" customWidth="1"/>
    <col min="8708" max="8708" width="13.875" style="5" bestFit="1" customWidth="1"/>
    <col min="8709" max="8714" width="2.625" style="5" customWidth="1"/>
    <col min="8715" max="8715" width="8.625" style="5" customWidth="1"/>
    <col min="8716" max="8716" width="6.5" style="5" bestFit="1" customWidth="1"/>
    <col min="8717" max="8717" width="12.75" style="5" bestFit="1" customWidth="1"/>
    <col min="8718" max="8718" width="11.625" style="5" bestFit="1" customWidth="1"/>
    <col min="8719" max="8719" width="5.5" style="5" bestFit="1" customWidth="1"/>
    <col min="8720" max="8720" width="9.5" style="5" bestFit="1" customWidth="1"/>
    <col min="8721" max="8727" width="2.625" style="5" customWidth="1"/>
    <col min="8728" max="8728" width="11.625" style="5" bestFit="1" customWidth="1"/>
    <col min="8729" max="8960" width="9" style="5"/>
    <col min="8961" max="8961" width="1.625" style="5" customWidth="1"/>
    <col min="8962" max="8962" width="22" style="5" bestFit="1" customWidth="1"/>
    <col min="8963" max="8963" width="13.125" style="5" bestFit="1" customWidth="1"/>
    <col min="8964" max="8964" width="13.875" style="5" bestFit="1" customWidth="1"/>
    <col min="8965" max="8970" width="2.625" style="5" customWidth="1"/>
    <col min="8971" max="8971" width="8.625" style="5" customWidth="1"/>
    <col min="8972" max="8972" width="6.5" style="5" bestFit="1" customWidth="1"/>
    <col min="8973" max="8973" width="12.75" style="5" bestFit="1" customWidth="1"/>
    <col min="8974" max="8974" width="11.625" style="5" bestFit="1" customWidth="1"/>
    <col min="8975" max="8975" width="5.5" style="5" bestFit="1" customWidth="1"/>
    <col min="8976" max="8976" width="9.5" style="5" bestFit="1" customWidth="1"/>
    <col min="8977" max="8983" width="2.625" style="5" customWidth="1"/>
    <col min="8984" max="8984" width="11.625" style="5" bestFit="1" customWidth="1"/>
    <col min="8985" max="9216" width="9" style="5"/>
    <col min="9217" max="9217" width="1.625" style="5" customWidth="1"/>
    <col min="9218" max="9218" width="22" style="5" bestFit="1" customWidth="1"/>
    <col min="9219" max="9219" width="13.125" style="5" bestFit="1" customWidth="1"/>
    <col min="9220" max="9220" width="13.875" style="5" bestFit="1" customWidth="1"/>
    <col min="9221" max="9226" width="2.625" style="5" customWidth="1"/>
    <col min="9227" max="9227" width="8.625" style="5" customWidth="1"/>
    <col min="9228" max="9228" width="6.5" style="5" bestFit="1" customWidth="1"/>
    <col min="9229" max="9229" width="12.75" style="5" bestFit="1" customWidth="1"/>
    <col min="9230" max="9230" width="11.625" style="5" bestFit="1" customWidth="1"/>
    <col min="9231" max="9231" width="5.5" style="5" bestFit="1" customWidth="1"/>
    <col min="9232" max="9232" width="9.5" style="5" bestFit="1" customWidth="1"/>
    <col min="9233" max="9239" width="2.625" style="5" customWidth="1"/>
    <col min="9240" max="9240" width="11.625" style="5" bestFit="1" customWidth="1"/>
    <col min="9241" max="9472" width="9" style="5"/>
    <col min="9473" max="9473" width="1.625" style="5" customWidth="1"/>
    <col min="9474" max="9474" width="22" style="5" bestFit="1" customWidth="1"/>
    <col min="9475" max="9475" width="13.125" style="5" bestFit="1" customWidth="1"/>
    <col min="9476" max="9476" width="13.875" style="5" bestFit="1" customWidth="1"/>
    <col min="9477" max="9482" width="2.625" style="5" customWidth="1"/>
    <col min="9483" max="9483" width="8.625" style="5" customWidth="1"/>
    <col min="9484" max="9484" width="6.5" style="5" bestFit="1" customWidth="1"/>
    <col min="9485" max="9485" width="12.75" style="5" bestFit="1" customWidth="1"/>
    <col min="9486" max="9486" width="11.625" style="5" bestFit="1" customWidth="1"/>
    <col min="9487" max="9487" width="5.5" style="5" bestFit="1" customWidth="1"/>
    <col min="9488" max="9488" width="9.5" style="5" bestFit="1" customWidth="1"/>
    <col min="9489" max="9495" width="2.625" style="5" customWidth="1"/>
    <col min="9496" max="9496" width="11.625" style="5" bestFit="1" customWidth="1"/>
    <col min="9497" max="9728" width="9" style="5"/>
    <col min="9729" max="9729" width="1.625" style="5" customWidth="1"/>
    <col min="9730" max="9730" width="22" style="5" bestFit="1" customWidth="1"/>
    <col min="9731" max="9731" width="13.125" style="5" bestFit="1" customWidth="1"/>
    <col min="9732" max="9732" width="13.875" style="5" bestFit="1" customWidth="1"/>
    <col min="9733" max="9738" width="2.625" style="5" customWidth="1"/>
    <col min="9739" max="9739" width="8.625" style="5" customWidth="1"/>
    <col min="9740" max="9740" width="6.5" style="5" bestFit="1" customWidth="1"/>
    <col min="9741" max="9741" width="12.75" style="5" bestFit="1" customWidth="1"/>
    <col min="9742" max="9742" width="11.625" style="5" bestFit="1" customWidth="1"/>
    <col min="9743" max="9743" width="5.5" style="5" bestFit="1" customWidth="1"/>
    <col min="9744" max="9744" width="9.5" style="5" bestFit="1" customWidth="1"/>
    <col min="9745" max="9751" width="2.625" style="5" customWidth="1"/>
    <col min="9752" max="9752" width="11.625" style="5" bestFit="1" customWidth="1"/>
    <col min="9753" max="9984" width="9" style="5"/>
    <col min="9985" max="9985" width="1.625" style="5" customWidth="1"/>
    <col min="9986" max="9986" width="22" style="5" bestFit="1" customWidth="1"/>
    <col min="9987" max="9987" width="13.125" style="5" bestFit="1" customWidth="1"/>
    <col min="9988" max="9988" width="13.875" style="5" bestFit="1" customWidth="1"/>
    <col min="9989" max="9994" width="2.625" style="5" customWidth="1"/>
    <col min="9995" max="9995" width="8.625" style="5" customWidth="1"/>
    <col min="9996" max="9996" width="6.5" style="5" bestFit="1" customWidth="1"/>
    <col min="9997" max="9997" width="12.75" style="5" bestFit="1" customWidth="1"/>
    <col min="9998" max="9998" width="11.625" style="5" bestFit="1" customWidth="1"/>
    <col min="9999" max="9999" width="5.5" style="5" bestFit="1" customWidth="1"/>
    <col min="10000" max="10000" width="9.5" style="5" bestFit="1" customWidth="1"/>
    <col min="10001" max="10007" width="2.625" style="5" customWidth="1"/>
    <col min="10008" max="10008" width="11.625" style="5" bestFit="1" customWidth="1"/>
    <col min="10009" max="10240" width="9" style="5"/>
    <col min="10241" max="10241" width="1.625" style="5" customWidth="1"/>
    <col min="10242" max="10242" width="22" style="5" bestFit="1" customWidth="1"/>
    <col min="10243" max="10243" width="13.125" style="5" bestFit="1" customWidth="1"/>
    <col min="10244" max="10244" width="13.875" style="5" bestFit="1" customWidth="1"/>
    <col min="10245" max="10250" width="2.625" style="5" customWidth="1"/>
    <col min="10251" max="10251" width="8.625" style="5" customWidth="1"/>
    <col min="10252" max="10252" width="6.5" style="5" bestFit="1" customWidth="1"/>
    <col min="10253" max="10253" width="12.75" style="5" bestFit="1" customWidth="1"/>
    <col min="10254" max="10254" width="11.625" style="5" bestFit="1" customWidth="1"/>
    <col min="10255" max="10255" width="5.5" style="5" bestFit="1" customWidth="1"/>
    <col min="10256" max="10256" width="9.5" style="5" bestFit="1" customWidth="1"/>
    <col min="10257" max="10263" width="2.625" style="5" customWidth="1"/>
    <col min="10264" max="10264" width="11.625" style="5" bestFit="1" customWidth="1"/>
    <col min="10265" max="10496" width="9" style="5"/>
    <col min="10497" max="10497" width="1.625" style="5" customWidth="1"/>
    <col min="10498" max="10498" width="22" style="5" bestFit="1" customWidth="1"/>
    <col min="10499" max="10499" width="13.125" style="5" bestFit="1" customWidth="1"/>
    <col min="10500" max="10500" width="13.875" style="5" bestFit="1" customWidth="1"/>
    <col min="10501" max="10506" width="2.625" style="5" customWidth="1"/>
    <col min="10507" max="10507" width="8.625" style="5" customWidth="1"/>
    <col min="10508" max="10508" width="6.5" style="5" bestFit="1" customWidth="1"/>
    <col min="10509" max="10509" width="12.75" style="5" bestFit="1" customWidth="1"/>
    <col min="10510" max="10510" width="11.625" style="5" bestFit="1" customWidth="1"/>
    <col min="10511" max="10511" width="5.5" style="5" bestFit="1" customWidth="1"/>
    <col min="10512" max="10512" width="9.5" style="5" bestFit="1" customWidth="1"/>
    <col min="10513" max="10519" width="2.625" style="5" customWidth="1"/>
    <col min="10520" max="10520" width="11.625" style="5" bestFit="1" customWidth="1"/>
    <col min="10521" max="10752" width="9" style="5"/>
    <col min="10753" max="10753" width="1.625" style="5" customWidth="1"/>
    <col min="10754" max="10754" width="22" style="5" bestFit="1" customWidth="1"/>
    <col min="10755" max="10755" width="13.125" style="5" bestFit="1" customWidth="1"/>
    <col min="10756" max="10756" width="13.875" style="5" bestFit="1" customWidth="1"/>
    <col min="10757" max="10762" width="2.625" style="5" customWidth="1"/>
    <col min="10763" max="10763" width="8.625" style="5" customWidth="1"/>
    <col min="10764" max="10764" width="6.5" style="5" bestFit="1" customWidth="1"/>
    <col min="10765" max="10765" width="12.75" style="5" bestFit="1" customWidth="1"/>
    <col min="10766" max="10766" width="11.625" style="5" bestFit="1" customWidth="1"/>
    <col min="10767" max="10767" width="5.5" style="5" bestFit="1" customWidth="1"/>
    <col min="10768" max="10768" width="9.5" style="5" bestFit="1" customWidth="1"/>
    <col min="10769" max="10775" width="2.625" style="5" customWidth="1"/>
    <col min="10776" max="10776" width="11.625" style="5" bestFit="1" customWidth="1"/>
    <col min="10777" max="11008" width="9" style="5"/>
    <col min="11009" max="11009" width="1.625" style="5" customWidth="1"/>
    <col min="11010" max="11010" width="22" style="5" bestFit="1" customWidth="1"/>
    <col min="11011" max="11011" width="13.125" style="5" bestFit="1" customWidth="1"/>
    <col min="11012" max="11012" width="13.875" style="5" bestFit="1" customWidth="1"/>
    <col min="11013" max="11018" width="2.625" style="5" customWidth="1"/>
    <col min="11019" max="11019" width="8.625" style="5" customWidth="1"/>
    <col min="11020" max="11020" width="6.5" style="5" bestFit="1" customWidth="1"/>
    <col min="11021" max="11021" width="12.75" style="5" bestFit="1" customWidth="1"/>
    <col min="11022" max="11022" width="11.625" style="5" bestFit="1" customWidth="1"/>
    <col min="11023" max="11023" width="5.5" style="5" bestFit="1" customWidth="1"/>
    <col min="11024" max="11024" width="9.5" style="5" bestFit="1" customWidth="1"/>
    <col min="11025" max="11031" width="2.625" style="5" customWidth="1"/>
    <col min="11032" max="11032" width="11.625" style="5" bestFit="1" customWidth="1"/>
    <col min="11033" max="11264" width="9" style="5"/>
    <col min="11265" max="11265" width="1.625" style="5" customWidth="1"/>
    <col min="11266" max="11266" width="22" style="5" bestFit="1" customWidth="1"/>
    <col min="11267" max="11267" width="13.125" style="5" bestFit="1" customWidth="1"/>
    <col min="11268" max="11268" width="13.875" style="5" bestFit="1" customWidth="1"/>
    <col min="11269" max="11274" width="2.625" style="5" customWidth="1"/>
    <col min="11275" max="11275" width="8.625" style="5" customWidth="1"/>
    <col min="11276" max="11276" width="6.5" style="5" bestFit="1" customWidth="1"/>
    <col min="11277" max="11277" width="12.75" style="5" bestFit="1" customWidth="1"/>
    <col min="11278" max="11278" width="11.625" style="5" bestFit="1" customWidth="1"/>
    <col min="11279" max="11279" width="5.5" style="5" bestFit="1" customWidth="1"/>
    <col min="11280" max="11280" width="9.5" style="5" bestFit="1" customWidth="1"/>
    <col min="11281" max="11287" width="2.625" style="5" customWidth="1"/>
    <col min="11288" max="11288" width="11.625" style="5" bestFit="1" customWidth="1"/>
    <col min="11289" max="11520" width="9" style="5"/>
    <col min="11521" max="11521" width="1.625" style="5" customWidth="1"/>
    <col min="11522" max="11522" width="22" style="5" bestFit="1" customWidth="1"/>
    <col min="11523" max="11523" width="13.125" style="5" bestFit="1" customWidth="1"/>
    <col min="11524" max="11524" width="13.875" style="5" bestFit="1" customWidth="1"/>
    <col min="11525" max="11530" width="2.625" style="5" customWidth="1"/>
    <col min="11531" max="11531" width="8.625" style="5" customWidth="1"/>
    <col min="11532" max="11532" width="6.5" style="5" bestFit="1" customWidth="1"/>
    <col min="11533" max="11533" width="12.75" style="5" bestFit="1" customWidth="1"/>
    <col min="11534" max="11534" width="11.625" style="5" bestFit="1" customWidth="1"/>
    <col min="11535" max="11535" width="5.5" style="5" bestFit="1" customWidth="1"/>
    <col min="11536" max="11536" width="9.5" style="5" bestFit="1" customWidth="1"/>
    <col min="11537" max="11543" width="2.625" style="5" customWidth="1"/>
    <col min="11544" max="11544" width="11.625" style="5" bestFit="1" customWidth="1"/>
    <col min="11545" max="11776" width="9" style="5"/>
    <col min="11777" max="11777" width="1.625" style="5" customWidth="1"/>
    <col min="11778" max="11778" width="22" style="5" bestFit="1" customWidth="1"/>
    <col min="11779" max="11779" width="13.125" style="5" bestFit="1" customWidth="1"/>
    <col min="11780" max="11780" width="13.875" style="5" bestFit="1" customWidth="1"/>
    <col min="11781" max="11786" width="2.625" style="5" customWidth="1"/>
    <col min="11787" max="11787" width="8.625" style="5" customWidth="1"/>
    <col min="11788" max="11788" width="6.5" style="5" bestFit="1" customWidth="1"/>
    <col min="11789" max="11789" width="12.75" style="5" bestFit="1" customWidth="1"/>
    <col min="11790" max="11790" width="11.625" style="5" bestFit="1" customWidth="1"/>
    <col min="11791" max="11791" width="5.5" style="5" bestFit="1" customWidth="1"/>
    <col min="11792" max="11792" width="9.5" style="5" bestFit="1" customWidth="1"/>
    <col min="11793" max="11799" width="2.625" style="5" customWidth="1"/>
    <col min="11800" max="11800" width="11.625" style="5" bestFit="1" customWidth="1"/>
    <col min="11801" max="12032" width="9" style="5"/>
    <col min="12033" max="12033" width="1.625" style="5" customWidth="1"/>
    <col min="12034" max="12034" width="22" style="5" bestFit="1" customWidth="1"/>
    <col min="12035" max="12035" width="13.125" style="5" bestFit="1" customWidth="1"/>
    <col min="12036" max="12036" width="13.875" style="5" bestFit="1" customWidth="1"/>
    <col min="12037" max="12042" width="2.625" style="5" customWidth="1"/>
    <col min="12043" max="12043" width="8.625" style="5" customWidth="1"/>
    <col min="12044" max="12044" width="6.5" style="5" bestFit="1" customWidth="1"/>
    <col min="12045" max="12045" width="12.75" style="5" bestFit="1" customWidth="1"/>
    <col min="12046" max="12046" width="11.625" style="5" bestFit="1" customWidth="1"/>
    <col min="12047" max="12047" width="5.5" style="5" bestFit="1" customWidth="1"/>
    <col min="12048" max="12048" width="9.5" style="5" bestFit="1" customWidth="1"/>
    <col min="12049" max="12055" width="2.625" style="5" customWidth="1"/>
    <col min="12056" max="12056" width="11.625" style="5" bestFit="1" customWidth="1"/>
    <col min="12057" max="12288" width="9" style="5"/>
    <col min="12289" max="12289" width="1.625" style="5" customWidth="1"/>
    <col min="12290" max="12290" width="22" style="5" bestFit="1" customWidth="1"/>
    <col min="12291" max="12291" width="13.125" style="5" bestFit="1" customWidth="1"/>
    <col min="12292" max="12292" width="13.875" style="5" bestFit="1" customWidth="1"/>
    <col min="12293" max="12298" width="2.625" style="5" customWidth="1"/>
    <col min="12299" max="12299" width="8.625" style="5" customWidth="1"/>
    <col min="12300" max="12300" width="6.5" style="5" bestFit="1" customWidth="1"/>
    <col min="12301" max="12301" width="12.75" style="5" bestFit="1" customWidth="1"/>
    <col min="12302" max="12302" width="11.625" style="5" bestFit="1" customWidth="1"/>
    <col min="12303" max="12303" width="5.5" style="5" bestFit="1" customWidth="1"/>
    <col min="12304" max="12304" width="9.5" style="5" bestFit="1" customWidth="1"/>
    <col min="12305" max="12311" width="2.625" style="5" customWidth="1"/>
    <col min="12312" max="12312" width="11.625" style="5" bestFit="1" customWidth="1"/>
    <col min="12313" max="12544" width="9" style="5"/>
    <col min="12545" max="12545" width="1.625" style="5" customWidth="1"/>
    <col min="12546" max="12546" width="22" style="5" bestFit="1" customWidth="1"/>
    <col min="12547" max="12547" width="13.125" style="5" bestFit="1" customWidth="1"/>
    <col min="12548" max="12548" width="13.875" style="5" bestFit="1" customWidth="1"/>
    <col min="12549" max="12554" width="2.625" style="5" customWidth="1"/>
    <col min="12555" max="12555" width="8.625" style="5" customWidth="1"/>
    <col min="12556" max="12556" width="6.5" style="5" bestFit="1" customWidth="1"/>
    <col min="12557" max="12557" width="12.75" style="5" bestFit="1" customWidth="1"/>
    <col min="12558" max="12558" width="11.625" style="5" bestFit="1" customWidth="1"/>
    <col min="12559" max="12559" width="5.5" style="5" bestFit="1" customWidth="1"/>
    <col min="12560" max="12560" width="9.5" style="5" bestFit="1" customWidth="1"/>
    <col min="12561" max="12567" width="2.625" style="5" customWidth="1"/>
    <col min="12568" max="12568" width="11.625" style="5" bestFit="1" customWidth="1"/>
    <col min="12569" max="12800" width="9" style="5"/>
    <col min="12801" max="12801" width="1.625" style="5" customWidth="1"/>
    <col min="12802" max="12802" width="22" style="5" bestFit="1" customWidth="1"/>
    <col min="12803" max="12803" width="13.125" style="5" bestFit="1" customWidth="1"/>
    <col min="12804" max="12804" width="13.875" style="5" bestFit="1" customWidth="1"/>
    <col min="12805" max="12810" width="2.625" style="5" customWidth="1"/>
    <col min="12811" max="12811" width="8.625" style="5" customWidth="1"/>
    <col min="12812" max="12812" width="6.5" style="5" bestFit="1" customWidth="1"/>
    <col min="12813" max="12813" width="12.75" style="5" bestFit="1" customWidth="1"/>
    <col min="12814" max="12814" width="11.625" style="5" bestFit="1" customWidth="1"/>
    <col min="12815" max="12815" width="5.5" style="5" bestFit="1" customWidth="1"/>
    <col min="12816" max="12816" width="9.5" style="5" bestFit="1" customWidth="1"/>
    <col min="12817" max="12823" width="2.625" style="5" customWidth="1"/>
    <col min="12824" max="12824" width="11.625" style="5" bestFit="1" customWidth="1"/>
    <col min="12825" max="13056" width="9" style="5"/>
    <col min="13057" max="13057" width="1.625" style="5" customWidth="1"/>
    <col min="13058" max="13058" width="22" style="5" bestFit="1" customWidth="1"/>
    <col min="13059" max="13059" width="13.125" style="5" bestFit="1" customWidth="1"/>
    <col min="13060" max="13060" width="13.875" style="5" bestFit="1" customWidth="1"/>
    <col min="13061" max="13066" width="2.625" style="5" customWidth="1"/>
    <col min="13067" max="13067" width="8.625" style="5" customWidth="1"/>
    <col min="13068" max="13068" width="6.5" style="5" bestFit="1" customWidth="1"/>
    <col min="13069" max="13069" width="12.75" style="5" bestFit="1" customWidth="1"/>
    <col min="13070" max="13070" width="11.625" style="5" bestFit="1" customWidth="1"/>
    <col min="13071" max="13071" width="5.5" style="5" bestFit="1" customWidth="1"/>
    <col min="13072" max="13072" width="9.5" style="5" bestFit="1" customWidth="1"/>
    <col min="13073" max="13079" width="2.625" style="5" customWidth="1"/>
    <col min="13080" max="13080" width="11.625" style="5" bestFit="1" customWidth="1"/>
    <col min="13081" max="13312" width="9" style="5"/>
    <col min="13313" max="13313" width="1.625" style="5" customWidth="1"/>
    <col min="13314" max="13314" width="22" style="5" bestFit="1" customWidth="1"/>
    <col min="13315" max="13315" width="13.125" style="5" bestFit="1" customWidth="1"/>
    <col min="13316" max="13316" width="13.875" style="5" bestFit="1" customWidth="1"/>
    <col min="13317" max="13322" width="2.625" style="5" customWidth="1"/>
    <col min="13323" max="13323" width="8.625" style="5" customWidth="1"/>
    <col min="13324" max="13324" width="6.5" style="5" bestFit="1" customWidth="1"/>
    <col min="13325" max="13325" width="12.75" style="5" bestFit="1" customWidth="1"/>
    <col min="13326" max="13326" width="11.625" style="5" bestFit="1" customWidth="1"/>
    <col min="13327" max="13327" width="5.5" style="5" bestFit="1" customWidth="1"/>
    <col min="13328" max="13328" width="9.5" style="5" bestFit="1" customWidth="1"/>
    <col min="13329" max="13335" width="2.625" style="5" customWidth="1"/>
    <col min="13336" max="13336" width="11.625" style="5" bestFit="1" customWidth="1"/>
    <col min="13337" max="13568" width="9" style="5"/>
    <col min="13569" max="13569" width="1.625" style="5" customWidth="1"/>
    <col min="13570" max="13570" width="22" style="5" bestFit="1" customWidth="1"/>
    <col min="13571" max="13571" width="13.125" style="5" bestFit="1" customWidth="1"/>
    <col min="13572" max="13572" width="13.875" style="5" bestFit="1" customWidth="1"/>
    <col min="13573" max="13578" width="2.625" style="5" customWidth="1"/>
    <col min="13579" max="13579" width="8.625" style="5" customWidth="1"/>
    <col min="13580" max="13580" width="6.5" style="5" bestFit="1" customWidth="1"/>
    <col min="13581" max="13581" width="12.75" style="5" bestFit="1" customWidth="1"/>
    <col min="13582" max="13582" width="11.625" style="5" bestFit="1" customWidth="1"/>
    <col min="13583" max="13583" width="5.5" style="5" bestFit="1" customWidth="1"/>
    <col min="13584" max="13584" width="9.5" style="5" bestFit="1" customWidth="1"/>
    <col min="13585" max="13591" width="2.625" style="5" customWidth="1"/>
    <col min="13592" max="13592" width="11.625" style="5" bestFit="1" customWidth="1"/>
    <col min="13593" max="13824" width="9" style="5"/>
    <col min="13825" max="13825" width="1.625" style="5" customWidth="1"/>
    <col min="13826" max="13826" width="22" style="5" bestFit="1" customWidth="1"/>
    <col min="13827" max="13827" width="13.125" style="5" bestFit="1" customWidth="1"/>
    <col min="13828" max="13828" width="13.875" style="5" bestFit="1" customWidth="1"/>
    <col min="13829" max="13834" width="2.625" style="5" customWidth="1"/>
    <col min="13835" max="13835" width="8.625" style="5" customWidth="1"/>
    <col min="13836" max="13836" width="6.5" style="5" bestFit="1" customWidth="1"/>
    <col min="13837" max="13837" width="12.75" style="5" bestFit="1" customWidth="1"/>
    <col min="13838" max="13838" width="11.625" style="5" bestFit="1" customWidth="1"/>
    <col min="13839" max="13839" width="5.5" style="5" bestFit="1" customWidth="1"/>
    <col min="13840" max="13840" width="9.5" style="5" bestFit="1" customWidth="1"/>
    <col min="13841" max="13847" width="2.625" style="5" customWidth="1"/>
    <col min="13848" max="13848" width="11.625" style="5" bestFit="1" customWidth="1"/>
    <col min="13849" max="14080" width="9" style="5"/>
    <col min="14081" max="14081" width="1.625" style="5" customWidth="1"/>
    <col min="14082" max="14082" width="22" style="5" bestFit="1" customWidth="1"/>
    <col min="14083" max="14083" width="13.125" style="5" bestFit="1" customWidth="1"/>
    <col min="14084" max="14084" width="13.875" style="5" bestFit="1" customWidth="1"/>
    <col min="14085" max="14090" width="2.625" style="5" customWidth="1"/>
    <col min="14091" max="14091" width="8.625" style="5" customWidth="1"/>
    <col min="14092" max="14092" width="6.5" style="5" bestFit="1" customWidth="1"/>
    <col min="14093" max="14093" width="12.75" style="5" bestFit="1" customWidth="1"/>
    <col min="14094" max="14094" width="11.625" style="5" bestFit="1" customWidth="1"/>
    <col min="14095" max="14095" width="5.5" style="5" bestFit="1" customWidth="1"/>
    <col min="14096" max="14096" width="9.5" style="5" bestFit="1" customWidth="1"/>
    <col min="14097" max="14103" width="2.625" style="5" customWidth="1"/>
    <col min="14104" max="14104" width="11.625" style="5" bestFit="1" customWidth="1"/>
    <col min="14105" max="14336" width="9" style="5"/>
    <col min="14337" max="14337" width="1.625" style="5" customWidth="1"/>
    <col min="14338" max="14338" width="22" style="5" bestFit="1" customWidth="1"/>
    <col min="14339" max="14339" width="13.125" style="5" bestFit="1" customWidth="1"/>
    <col min="14340" max="14340" width="13.875" style="5" bestFit="1" customWidth="1"/>
    <col min="14341" max="14346" width="2.625" style="5" customWidth="1"/>
    <col min="14347" max="14347" width="8.625" style="5" customWidth="1"/>
    <col min="14348" max="14348" width="6.5" style="5" bestFit="1" customWidth="1"/>
    <col min="14349" max="14349" width="12.75" style="5" bestFit="1" customWidth="1"/>
    <col min="14350" max="14350" width="11.625" style="5" bestFit="1" customWidth="1"/>
    <col min="14351" max="14351" width="5.5" style="5" bestFit="1" customWidth="1"/>
    <col min="14352" max="14352" width="9.5" style="5" bestFit="1" customWidth="1"/>
    <col min="14353" max="14359" width="2.625" style="5" customWidth="1"/>
    <col min="14360" max="14360" width="11.625" style="5" bestFit="1" customWidth="1"/>
    <col min="14361" max="14592" width="9" style="5"/>
    <col min="14593" max="14593" width="1.625" style="5" customWidth="1"/>
    <col min="14594" max="14594" width="22" style="5" bestFit="1" customWidth="1"/>
    <col min="14595" max="14595" width="13.125" style="5" bestFit="1" customWidth="1"/>
    <col min="14596" max="14596" width="13.875" style="5" bestFit="1" customWidth="1"/>
    <col min="14597" max="14602" width="2.625" style="5" customWidth="1"/>
    <col min="14603" max="14603" width="8.625" style="5" customWidth="1"/>
    <col min="14604" max="14604" width="6.5" style="5" bestFit="1" customWidth="1"/>
    <col min="14605" max="14605" width="12.75" style="5" bestFit="1" customWidth="1"/>
    <col min="14606" max="14606" width="11.625" style="5" bestFit="1" customWidth="1"/>
    <col min="14607" max="14607" width="5.5" style="5" bestFit="1" customWidth="1"/>
    <col min="14608" max="14608" width="9.5" style="5" bestFit="1" customWidth="1"/>
    <col min="14609" max="14615" width="2.625" style="5" customWidth="1"/>
    <col min="14616" max="14616" width="11.625" style="5" bestFit="1" customWidth="1"/>
    <col min="14617" max="14848" width="9" style="5"/>
    <col min="14849" max="14849" width="1.625" style="5" customWidth="1"/>
    <col min="14850" max="14850" width="22" style="5" bestFit="1" customWidth="1"/>
    <col min="14851" max="14851" width="13.125" style="5" bestFit="1" customWidth="1"/>
    <col min="14852" max="14852" width="13.875" style="5" bestFit="1" customWidth="1"/>
    <col min="14853" max="14858" width="2.625" style="5" customWidth="1"/>
    <col min="14859" max="14859" width="8.625" style="5" customWidth="1"/>
    <col min="14860" max="14860" width="6.5" style="5" bestFit="1" customWidth="1"/>
    <col min="14861" max="14861" width="12.75" style="5" bestFit="1" customWidth="1"/>
    <col min="14862" max="14862" width="11.625" style="5" bestFit="1" customWidth="1"/>
    <col min="14863" max="14863" width="5.5" style="5" bestFit="1" customWidth="1"/>
    <col min="14864" max="14864" width="9.5" style="5" bestFit="1" customWidth="1"/>
    <col min="14865" max="14871" width="2.625" style="5" customWidth="1"/>
    <col min="14872" max="14872" width="11.625" style="5" bestFit="1" customWidth="1"/>
    <col min="14873" max="15104" width="9" style="5"/>
    <col min="15105" max="15105" width="1.625" style="5" customWidth="1"/>
    <col min="15106" max="15106" width="22" style="5" bestFit="1" customWidth="1"/>
    <col min="15107" max="15107" width="13.125" style="5" bestFit="1" customWidth="1"/>
    <col min="15108" max="15108" width="13.875" style="5" bestFit="1" customWidth="1"/>
    <col min="15109" max="15114" width="2.625" style="5" customWidth="1"/>
    <col min="15115" max="15115" width="8.625" style="5" customWidth="1"/>
    <col min="15116" max="15116" width="6.5" style="5" bestFit="1" customWidth="1"/>
    <col min="15117" max="15117" width="12.75" style="5" bestFit="1" customWidth="1"/>
    <col min="15118" max="15118" width="11.625" style="5" bestFit="1" customWidth="1"/>
    <col min="15119" max="15119" width="5.5" style="5" bestFit="1" customWidth="1"/>
    <col min="15120" max="15120" width="9.5" style="5" bestFit="1" customWidth="1"/>
    <col min="15121" max="15127" width="2.625" style="5" customWidth="1"/>
    <col min="15128" max="15128" width="11.625" style="5" bestFit="1" customWidth="1"/>
    <col min="15129" max="15360" width="9" style="5"/>
    <col min="15361" max="15361" width="1.625" style="5" customWidth="1"/>
    <col min="15362" max="15362" width="22" style="5" bestFit="1" customWidth="1"/>
    <col min="15363" max="15363" width="13.125" style="5" bestFit="1" customWidth="1"/>
    <col min="15364" max="15364" width="13.875" style="5" bestFit="1" customWidth="1"/>
    <col min="15365" max="15370" width="2.625" style="5" customWidth="1"/>
    <col min="15371" max="15371" width="8.625" style="5" customWidth="1"/>
    <col min="15372" max="15372" width="6.5" style="5" bestFit="1" customWidth="1"/>
    <col min="15373" max="15373" width="12.75" style="5" bestFit="1" customWidth="1"/>
    <col min="15374" max="15374" width="11.625" style="5" bestFit="1" customWidth="1"/>
    <col min="15375" max="15375" width="5.5" style="5" bestFit="1" customWidth="1"/>
    <col min="15376" max="15376" width="9.5" style="5" bestFit="1" customWidth="1"/>
    <col min="15377" max="15383" width="2.625" style="5" customWidth="1"/>
    <col min="15384" max="15384" width="11.625" style="5" bestFit="1" customWidth="1"/>
    <col min="15385" max="15616" width="9" style="5"/>
    <col min="15617" max="15617" width="1.625" style="5" customWidth="1"/>
    <col min="15618" max="15618" width="22" style="5" bestFit="1" customWidth="1"/>
    <col min="15619" max="15619" width="13.125" style="5" bestFit="1" customWidth="1"/>
    <col min="15620" max="15620" width="13.875" style="5" bestFit="1" customWidth="1"/>
    <col min="15621" max="15626" width="2.625" style="5" customWidth="1"/>
    <col min="15627" max="15627" width="8.625" style="5" customWidth="1"/>
    <col min="15628" max="15628" width="6.5" style="5" bestFit="1" customWidth="1"/>
    <col min="15629" max="15629" width="12.75" style="5" bestFit="1" customWidth="1"/>
    <col min="15630" max="15630" width="11.625" style="5" bestFit="1" customWidth="1"/>
    <col min="15631" max="15631" width="5.5" style="5" bestFit="1" customWidth="1"/>
    <col min="15632" max="15632" width="9.5" style="5" bestFit="1" customWidth="1"/>
    <col min="15633" max="15639" width="2.625" style="5" customWidth="1"/>
    <col min="15640" max="15640" width="11.625" style="5" bestFit="1" customWidth="1"/>
    <col min="15641" max="15872" width="9" style="5"/>
    <col min="15873" max="15873" width="1.625" style="5" customWidth="1"/>
    <col min="15874" max="15874" width="22" style="5" bestFit="1" customWidth="1"/>
    <col min="15875" max="15875" width="13.125" style="5" bestFit="1" customWidth="1"/>
    <col min="15876" max="15876" width="13.875" style="5" bestFit="1" customWidth="1"/>
    <col min="15877" max="15882" width="2.625" style="5" customWidth="1"/>
    <col min="15883" max="15883" width="8.625" style="5" customWidth="1"/>
    <col min="15884" max="15884" width="6.5" style="5" bestFit="1" customWidth="1"/>
    <col min="15885" max="15885" width="12.75" style="5" bestFit="1" customWidth="1"/>
    <col min="15886" max="15886" width="11.625" style="5" bestFit="1" customWidth="1"/>
    <col min="15887" max="15887" width="5.5" style="5" bestFit="1" customWidth="1"/>
    <col min="15888" max="15888" width="9.5" style="5" bestFit="1" customWidth="1"/>
    <col min="15889" max="15895" width="2.625" style="5" customWidth="1"/>
    <col min="15896" max="15896" width="11.625" style="5" bestFit="1" customWidth="1"/>
    <col min="15897" max="16128" width="9" style="5"/>
    <col min="16129" max="16129" width="1.625" style="5" customWidth="1"/>
    <col min="16130" max="16130" width="22" style="5" bestFit="1" customWidth="1"/>
    <col min="16131" max="16131" width="13.125" style="5" bestFit="1" customWidth="1"/>
    <col min="16132" max="16132" width="13.875" style="5" bestFit="1" customWidth="1"/>
    <col min="16133" max="16138" width="2.625" style="5" customWidth="1"/>
    <col min="16139" max="16139" width="8.625" style="5" customWidth="1"/>
    <col min="16140" max="16140" width="6.5" style="5" bestFit="1" customWidth="1"/>
    <col min="16141" max="16141" width="12.75" style="5" bestFit="1" customWidth="1"/>
    <col min="16142" max="16142" width="11.625" style="5" bestFit="1" customWidth="1"/>
    <col min="16143" max="16143" width="5.5" style="5" bestFit="1" customWidth="1"/>
    <col min="16144" max="16144" width="9.5" style="5" bestFit="1" customWidth="1"/>
    <col min="16145" max="16151" width="2.625" style="5" customWidth="1"/>
    <col min="16152" max="16152" width="11.625" style="5" bestFit="1" customWidth="1"/>
    <col min="16153" max="16384" width="9" style="5"/>
  </cols>
  <sheetData>
    <row r="1" spans="1:24" s="46" customFormat="1" ht="24">
      <c r="A1" s="42"/>
      <c r="B1" s="43"/>
      <c r="C1" s="475" t="s">
        <v>29</v>
      </c>
      <c r="D1" s="476" t="str">
        <f>'測量内訳（数値図化）'!G8</f>
        <v>数値図化（1/2500）</v>
      </c>
      <c r="E1" s="477"/>
      <c r="F1" s="477"/>
      <c r="G1" s="477"/>
      <c r="H1" s="477"/>
      <c r="I1" s="477"/>
      <c r="J1" s="477"/>
      <c r="K1" s="477"/>
      <c r="L1" s="477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</row>
    <row r="2" spans="1:24" s="52" customFormat="1" ht="24">
      <c r="A2" s="42"/>
      <c r="B2" s="47">
        <v>1</v>
      </c>
      <c r="C2" s="475"/>
      <c r="D2" s="478" t="str">
        <f>'測量内訳（数値図化）'!H10</f>
        <v>作業計画</v>
      </c>
      <c r="E2" s="479"/>
      <c r="F2" s="479"/>
      <c r="G2" s="479"/>
      <c r="H2" s="479"/>
      <c r="I2" s="479"/>
      <c r="J2" s="479"/>
      <c r="K2" s="479"/>
      <c r="L2" s="479"/>
      <c r="M2" s="48"/>
      <c r="N2" s="49">
        <v>20</v>
      </c>
      <c r="O2" s="50" t="s">
        <v>30</v>
      </c>
      <c r="P2" s="50" t="s">
        <v>31</v>
      </c>
      <c r="Q2" s="50"/>
      <c r="R2" s="50"/>
      <c r="S2" s="50"/>
      <c r="T2" s="50"/>
      <c r="U2" s="50"/>
      <c r="V2" s="50"/>
      <c r="W2" s="51"/>
    </row>
    <row r="3" spans="1:24" s="53" customFormat="1" ht="5.25">
      <c r="B3" s="54"/>
      <c r="C3" s="55"/>
      <c r="D3" s="56"/>
      <c r="E3" s="57"/>
      <c r="F3" s="57"/>
      <c r="G3" s="57"/>
      <c r="H3" s="57"/>
      <c r="I3" s="57"/>
      <c r="J3" s="58"/>
      <c r="K3" s="58"/>
      <c r="M3" s="54"/>
      <c r="N3" s="58"/>
      <c r="O3" s="57"/>
      <c r="P3" s="57"/>
      <c r="Q3" s="57"/>
      <c r="R3" s="57"/>
      <c r="S3" s="57"/>
      <c r="T3" s="57"/>
      <c r="U3" s="57"/>
      <c r="V3" s="57"/>
      <c r="W3" s="58"/>
    </row>
    <row r="4" spans="1:24" ht="24">
      <c r="A4" s="59"/>
      <c r="B4" s="469" t="s">
        <v>32</v>
      </c>
      <c r="C4" s="470"/>
      <c r="D4" s="470"/>
      <c r="E4" s="470"/>
      <c r="F4" s="470"/>
      <c r="G4" s="470"/>
      <c r="H4" s="470"/>
      <c r="I4" s="470"/>
      <c r="J4" s="471"/>
      <c r="K4" s="60" t="s">
        <v>33</v>
      </c>
      <c r="L4" s="60" t="s">
        <v>0</v>
      </c>
      <c r="M4" s="61" t="s">
        <v>34</v>
      </c>
      <c r="N4" s="60" t="s">
        <v>3</v>
      </c>
      <c r="O4" s="472" t="s">
        <v>35</v>
      </c>
      <c r="P4" s="470"/>
      <c r="Q4" s="470"/>
      <c r="R4" s="470"/>
      <c r="S4" s="470"/>
      <c r="T4" s="470"/>
      <c r="U4" s="470"/>
      <c r="V4" s="470"/>
      <c r="W4" s="473"/>
    </row>
    <row r="5" spans="1:24" ht="21">
      <c r="A5" s="62"/>
      <c r="B5" s="168"/>
      <c r="C5" s="63" t="s">
        <v>178</v>
      </c>
      <c r="D5" s="64" t="s">
        <v>36</v>
      </c>
      <c r="E5" s="65"/>
      <c r="F5" s="474" t="s">
        <v>37</v>
      </c>
      <c r="G5" s="474"/>
      <c r="H5" s="474"/>
      <c r="I5" s="65"/>
      <c r="J5" s="66"/>
      <c r="K5" s="329"/>
      <c r="L5" s="68" t="s">
        <v>38</v>
      </c>
      <c r="M5" s="332"/>
      <c r="N5" s="69">
        <f>INT(K5*M5)</f>
        <v>0</v>
      </c>
      <c r="O5" s="70"/>
      <c r="P5" s="71"/>
      <c r="Q5" s="71"/>
      <c r="R5" s="71"/>
      <c r="S5" s="71"/>
      <c r="T5" s="71"/>
      <c r="U5" s="71"/>
      <c r="V5" s="71"/>
      <c r="W5" s="72"/>
    </row>
    <row r="6" spans="1:24" ht="21">
      <c r="A6" s="62"/>
      <c r="B6" s="168"/>
      <c r="C6" s="63" t="s">
        <v>179</v>
      </c>
      <c r="D6" s="64" t="s">
        <v>39</v>
      </c>
      <c r="E6" s="65"/>
      <c r="F6" s="464" t="s">
        <v>37</v>
      </c>
      <c r="G6" s="464"/>
      <c r="H6" s="464"/>
      <c r="I6" s="65"/>
      <c r="J6" s="66"/>
      <c r="K6" s="334"/>
      <c r="L6" s="68" t="s">
        <v>38</v>
      </c>
      <c r="M6" s="332"/>
      <c r="N6" s="69">
        <f>INT(K6*M6)</f>
        <v>0</v>
      </c>
      <c r="O6" s="70"/>
      <c r="P6" s="71"/>
      <c r="Q6" s="71"/>
      <c r="R6" s="71"/>
      <c r="S6" s="71"/>
      <c r="T6" s="71"/>
      <c r="U6" s="71"/>
      <c r="V6" s="71"/>
      <c r="W6" s="72"/>
    </row>
    <row r="7" spans="1:24" ht="21">
      <c r="A7" s="62"/>
      <c r="B7" s="168"/>
      <c r="C7" s="63" t="s">
        <v>40</v>
      </c>
      <c r="D7" s="64" t="s">
        <v>41</v>
      </c>
      <c r="E7" s="65"/>
      <c r="F7" s="464" t="s">
        <v>37</v>
      </c>
      <c r="G7" s="464"/>
      <c r="H7" s="464"/>
      <c r="I7" s="65"/>
      <c r="J7" s="66"/>
      <c r="K7" s="334"/>
      <c r="L7" s="68" t="s">
        <v>38</v>
      </c>
      <c r="M7" s="332"/>
      <c r="N7" s="69">
        <f>INT(K7*M7)</f>
        <v>0</v>
      </c>
      <c r="O7" s="70"/>
      <c r="P7" s="71"/>
      <c r="Q7" s="71"/>
      <c r="R7" s="71"/>
      <c r="S7" s="71"/>
      <c r="T7" s="71"/>
      <c r="U7" s="71"/>
      <c r="V7" s="71"/>
      <c r="W7" s="72"/>
    </row>
    <row r="8" spans="1:24" ht="21">
      <c r="A8" s="62"/>
      <c r="B8" s="168"/>
      <c r="C8" s="63" t="s">
        <v>42</v>
      </c>
      <c r="D8" s="64" t="s">
        <v>43</v>
      </c>
      <c r="E8" s="65"/>
      <c r="F8" s="464" t="s">
        <v>37</v>
      </c>
      <c r="G8" s="464"/>
      <c r="H8" s="464"/>
      <c r="I8" s="65"/>
      <c r="J8" s="66"/>
      <c r="K8" s="329"/>
      <c r="L8" s="68" t="s">
        <v>38</v>
      </c>
      <c r="M8" s="332"/>
      <c r="N8" s="69">
        <f>INT(K8*M8)</f>
        <v>0</v>
      </c>
      <c r="O8" s="70"/>
      <c r="P8" s="71"/>
      <c r="Q8" s="71"/>
      <c r="R8" s="71"/>
      <c r="S8" s="71"/>
      <c r="T8" s="71"/>
      <c r="U8" s="71"/>
      <c r="V8" s="71"/>
      <c r="W8" s="72"/>
    </row>
    <row r="9" spans="1:24" ht="21">
      <c r="A9" s="62"/>
      <c r="B9" s="168"/>
      <c r="C9" s="63"/>
      <c r="D9" s="64"/>
      <c r="E9" s="65"/>
      <c r="F9" s="468"/>
      <c r="G9" s="468"/>
      <c r="H9" s="468"/>
      <c r="I9" s="65"/>
      <c r="J9" s="66"/>
      <c r="K9" s="67"/>
      <c r="L9" s="68"/>
      <c r="M9" s="73"/>
      <c r="N9" s="73"/>
      <c r="O9" s="70"/>
      <c r="P9" s="71"/>
      <c r="Q9" s="71"/>
      <c r="R9" s="71"/>
      <c r="S9" s="71"/>
      <c r="T9" s="71"/>
      <c r="U9" s="71"/>
      <c r="V9" s="71"/>
      <c r="W9" s="72"/>
    </row>
    <row r="10" spans="1:24" ht="21">
      <c r="A10" s="62"/>
      <c r="B10" s="168"/>
      <c r="C10" s="63" t="s">
        <v>180</v>
      </c>
      <c r="D10" s="64" t="s">
        <v>36</v>
      </c>
      <c r="E10" s="65"/>
      <c r="F10" s="464" t="s">
        <v>44</v>
      </c>
      <c r="G10" s="464"/>
      <c r="H10" s="464"/>
      <c r="I10" s="65"/>
      <c r="J10" s="66"/>
      <c r="K10" s="331"/>
      <c r="L10" s="68" t="s">
        <v>38</v>
      </c>
      <c r="M10" s="332"/>
      <c r="N10" s="69">
        <f>INT(K10*M10)</f>
        <v>0</v>
      </c>
      <c r="O10" s="70"/>
      <c r="P10" s="71"/>
      <c r="Q10" s="71"/>
      <c r="R10" s="71"/>
      <c r="S10" s="71"/>
      <c r="T10" s="71"/>
      <c r="U10" s="71"/>
      <c r="V10" s="71"/>
      <c r="W10" s="72"/>
    </row>
    <row r="11" spans="1:24" ht="21">
      <c r="A11" s="62"/>
      <c r="B11" s="168"/>
      <c r="C11" s="63" t="s">
        <v>45</v>
      </c>
      <c r="D11" s="64" t="s">
        <v>39</v>
      </c>
      <c r="E11" s="65"/>
      <c r="F11" s="464" t="s">
        <v>44</v>
      </c>
      <c r="G11" s="464"/>
      <c r="H11" s="464"/>
      <c r="I11" s="65"/>
      <c r="J11" s="66"/>
      <c r="K11" s="331"/>
      <c r="L11" s="68" t="s">
        <v>38</v>
      </c>
      <c r="M11" s="332"/>
      <c r="N11" s="69">
        <f>INT(K11*M11)</f>
        <v>0</v>
      </c>
      <c r="O11" s="70"/>
      <c r="P11" s="71"/>
      <c r="Q11" s="71"/>
      <c r="R11" s="71"/>
      <c r="S11" s="71"/>
      <c r="T11" s="71"/>
      <c r="U11" s="71"/>
      <c r="V11" s="71"/>
      <c r="W11" s="72"/>
    </row>
    <row r="12" spans="1:24" ht="21">
      <c r="A12" s="62"/>
      <c r="B12" s="168"/>
      <c r="C12" s="63" t="s">
        <v>46</v>
      </c>
      <c r="D12" s="64" t="s">
        <v>41</v>
      </c>
      <c r="E12" s="65"/>
      <c r="F12" s="464" t="s">
        <v>44</v>
      </c>
      <c r="G12" s="464"/>
      <c r="H12" s="464"/>
      <c r="I12" s="65"/>
      <c r="J12" s="66"/>
      <c r="K12" s="331"/>
      <c r="L12" s="68" t="s">
        <v>38</v>
      </c>
      <c r="M12" s="332"/>
      <c r="N12" s="69">
        <f>INT(K12*M12)</f>
        <v>0</v>
      </c>
      <c r="O12" s="70"/>
      <c r="P12" s="71"/>
      <c r="Q12" s="71"/>
      <c r="R12" s="71"/>
      <c r="S12" s="71"/>
      <c r="T12" s="71"/>
      <c r="U12" s="71"/>
      <c r="V12" s="71"/>
      <c r="W12" s="72"/>
    </row>
    <row r="13" spans="1:24" ht="21">
      <c r="A13" s="62"/>
      <c r="B13" s="168"/>
      <c r="C13" s="63" t="s">
        <v>47</v>
      </c>
      <c r="D13" s="64" t="s">
        <v>43</v>
      </c>
      <c r="E13" s="65"/>
      <c r="F13" s="464" t="s">
        <v>44</v>
      </c>
      <c r="G13" s="464"/>
      <c r="H13" s="464"/>
      <c r="I13" s="65"/>
      <c r="J13" s="66"/>
      <c r="K13" s="331"/>
      <c r="L13" s="68" t="s">
        <v>38</v>
      </c>
      <c r="M13" s="332"/>
      <c r="N13" s="69">
        <f>INT(K13*M13)</f>
        <v>0</v>
      </c>
      <c r="O13" s="70"/>
      <c r="P13" s="71"/>
      <c r="Q13" s="71"/>
      <c r="R13" s="71"/>
      <c r="S13" s="71"/>
      <c r="T13" s="71"/>
      <c r="U13" s="71"/>
      <c r="V13" s="71"/>
      <c r="W13" s="72"/>
    </row>
    <row r="14" spans="1:24" ht="21">
      <c r="A14" s="62"/>
      <c r="B14" s="168"/>
      <c r="C14" s="63"/>
      <c r="D14" s="64"/>
      <c r="E14" s="65"/>
      <c r="F14" s="164"/>
      <c r="G14" s="164"/>
      <c r="H14" s="164"/>
      <c r="I14" s="65"/>
      <c r="J14" s="66"/>
      <c r="K14" s="67"/>
      <c r="L14" s="68"/>
      <c r="M14" s="73"/>
      <c r="N14" s="73"/>
      <c r="O14" s="70"/>
      <c r="P14" s="71"/>
      <c r="Q14" s="71"/>
      <c r="R14" s="71"/>
      <c r="S14" s="71"/>
      <c r="T14" s="71"/>
      <c r="U14" s="71"/>
      <c r="V14" s="71"/>
      <c r="W14" s="72"/>
    </row>
    <row r="15" spans="1:24" ht="21">
      <c r="A15" s="62"/>
      <c r="B15" s="168"/>
      <c r="C15" s="63" t="s">
        <v>181</v>
      </c>
      <c r="D15" s="64" t="s">
        <v>48</v>
      </c>
      <c r="E15" s="65"/>
      <c r="F15" s="464"/>
      <c r="G15" s="464"/>
      <c r="H15" s="464"/>
      <c r="I15" s="65"/>
      <c r="J15" s="66"/>
      <c r="K15" s="330"/>
      <c r="L15" s="68" t="s">
        <v>49</v>
      </c>
      <c r="M15" s="227"/>
      <c r="N15" s="73">
        <f>TRUNC(SUM(N5:N13)*K15%)</f>
        <v>0</v>
      </c>
      <c r="O15" s="70"/>
      <c r="P15" s="71"/>
      <c r="Q15" s="71"/>
      <c r="R15" s="71"/>
      <c r="S15" s="71"/>
      <c r="T15" s="71"/>
      <c r="U15" s="71"/>
      <c r="V15" s="71"/>
      <c r="W15" s="72"/>
    </row>
    <row r="16" spans="1:24" ht="21">
      <c r="A16" s="62"/>
      <c r="B16" s="168"/>
      <c r="C16" s="63" t="s">
        <v>182</v>
      </c>
      <c r="D16" s="64" t="s">
        <v>50</v>
      </c>
      <c r="E16" s="65"/>
      <c r="F16" s="464"/>
      <c r="G16" s="464"/>
      <c r="H16" s="464"/>
      <c r="I16" s="65"/>
      <c r="J16" s="66"/>
      <c r="K16" s="333"/>
      <c r="L16" s="68" t="s">
        <v>49</v>
      </c>
      <c r="M16" s="227"/>
      <c r="N16" s="73">
        <f>TRUNC(SUM(N5:N13)*K16%)</f>
        <v>0</v>
      </c>
      <c r="O16" s="70"/>
      <c r="P16" s="71"/>
      <c r="Q16" s="71"/>
      <c r="R16" s="71"/>
      <c r="S16" s="71"/>
      <c r="T16" s="71"/>
      <c r="U16" s="71"/>
      <c r="V16" s="71"/>
      <c r="W16" s="72"/>
      <c r="X16" s="74"/>
    </row>
    <row r="17" spans="1:25" ht="21">
      <c r="A17" s="62"/>
      <c r="B17" s="168"/>
      <c r="C17" s="63" t="s">
        <v>51</v>
      </c>
      <c r="D17" s="64" t="s">
        <v>52</v>
      </c>
      <c r="E17" s="65"/>
      <c r="F17" s="464"/>
      <c r="G17" s="464"/>
      <c r="H17" s="464"/>
      <c r="I17" s="65"/>
      <c r="J17" s="66"/>
      <c r="K17" s="333"/>
      <c r="L17" s="68" t="s">
        <v>49</v>
      </c>
      <c r="M17" s="227"/>
      <c r="N17" s="73">
        <f>TRUNC(SUM(N5:N13)*K17%)</f>
        <v>0</v>
      </c>
      <c r="O17" s="70"/>
      <c r="P17" s="71"/>
      <c r="Q17" s="71"/>
      <c r="R17" s="71"/>
      <c r="S17" s="71"/>
      <c r="T17" s="71"/>
      <c r="U17" s="71"/>
      <c r="V17" s="71"/>
      <c r="W17" s="72"/>
    </row>
    <row r="18" spans="1:25" ht="21">
      <c r="A18" s="62"/>
      <c r="B18" s="168"/>
      <c r="C18" s="63" t="s">
        <v>53</v>
      </c>
      <c r="D18" s="64" t="s">
        <v>54</v>
      </c>
      <c r="E18" s="65"/>
      <c r="F18" s="464"/>
      <c r="G18" s="464"/>
      <c r="H18" s="464"/>
      <c r="I18" s="65"/>
      <c r="J18" s="66"/>
      <c r="K18" s="333"/>
      <c r="L18" s="68" t="s">
        <v>49</v>
      </c>
      <c r="M18" s="227"/>
      <c r="N18" s="73">
        <f>TRUNC((SUM(N5:N13)+N15+N16)*K18%)</f>
        <v>0</v>
      </c>
      <c r="O18" s="70"/>
      <c r="P18" s="71"/>
      <c r="Q18" s="71"/>
      <c r="R18" s="71"/>
      <c r="S18" s="71"/>
      <c r="T18" s="71"/>
      <c r="U18" s="71"/>
      <c r="V18" s="71"/>
      <c r="W18" s="72"/>
    </row>
    <row r="19" spans="1:25" ht="21">
      <c r="A19" s="62"/>
      <c r="B19" s="168"/>
      <c r="C19" s="63" t="s">
        <v>55</v>
      </c>
      <c r="D19" s="64" t="s">
        <v>56</v>
      </c>
      <c r="E19" s="65"/>
      <c r="F19" s="164"/>
      <c r="G19" s="164"/>
      <c r="H19" s="164"/>
      <c r="I19" s="65"/>
      <c r="J19" s="66"/>
      <c r="K19" s="331"/>
      <c r="L19" s="68"/>
      <c r="M19" s="227">
        <f>SUM(N5:N18)</f>
        <v>0</v>
      </c>
      <c r="N19" s="73">
        <f>TRUNC(K19*M19)</f>
        <v>0</v>
      </c>
      <c r="O19" s="70"/>
      <c r="P19" s="71"/>
      <c r="Q19" s="71"/>
      <c r="R19" s="71"/>
      <c r="S19" s="71"/>
      <c r="T19" s="71"/>
      <c r="U19" s="71"/>
      <c r="V19" s="71"/>
      <c r="W19" s="72"/>
    </row>
    <row r="20" spans="1:25" ht="21">
      <c r="A20" s="62"/>
      <c r="B20" s="168"/>
      <c r="C20" s="63"/>
      <c r="D20" s="64"/>
      <c r="E20" s="65"/>
      <c r="F20" s="464"/>
      <c r="G20" s="464"/>
      <c r="H20" s="464"/>
      <c r="I20" s="65"/>
      <c r="J20" s="66"/>
      <c r="K20" s="67"/>
      <c r="L20" s="68"/>
      <c r="M20" s="223"/>
      <c r="N20" s="73"/>
      <c r="O20" s="70"/>
      <c r="P20" s="71"/>
      <c r="Q20" s="71"/>
      <c r="R20" s="71"/>
      <c r="S20" s="71"/>
      <c r="T20" s="71"/>
      <c r="U20" s="71"/>
      <c r="V20" s="71"/>
      <c r="W20" s="72"/>
    </row>
    <row r="21" spans="1:25" ht="21">
      <c r="A21" s="62"/>
      <c r="B21" s="75"/>
      <c r="C21" s="63"/>
      <c r="D21" s="64" t="s">
        <v>57</v>
      </c>
      <c r="E21" s="65"/>
      <c r="F21" s="464"/>
      <c r="G21" s="464"/>
      <c r="H21" s="464"/>
      <c r="I21" s="65"/>
      <c r="J21" s="66"/>
      <c r="K21" s="67">
        <v>20</v>
      </c>
      <c r="L21" s="76" t="s">
        <v>30</v>
      </c>
      <c r="M21" s="73"/>
      <c r="N21" s="73">
        <f>M19</f>
        <v>0</v>
      </c>
      <c r="O21" s="465"/>
      <c r="P21" s="466"/>
      <c r="Q21" s="466"/>
      <c r="R21" s="466"/>
      <c r="S21" s="466"/>
      <c r="T21" s="466"/>
      <c r="U21" s="466"/>
      <c r="V21" s="466"/>
      <c r="W21" s="467"/>
    </row>
    <row r="22" spans="1:25" ht="21">
      <c r="A22" s="62"/>
      <c r="B22" s="77"/>
      <c r="C22" s="78"/>
      <c r="D22" s="64" t="s">
        <v>58</v>
      </c>
      <c r="E22" s="166"/>
      <c r="F22" s="166"/>
      <c r="G22" s="166"/>
      <c r="H22" s="166"/>
      <c r="I22" s="166"/>
      <c r="J22" s="79"/>
      <c r="K22" s="67">
        <v>1</v>
      </c>
      <c r="L22" s="76" t="s">
        <v>30</v>
      </c>
      <c r="M22" s="80"/>
      <c r="N22" s="73">
        <f>TRUNC(N21/K21)</f>
        <v>0</v>
      </c>
      <c r="O22" s="165"/>
      <c r="P22" s="166"/>
      <c r="Q22" s="166"/>
      <c r="R22" s="166"/>
      <c r="S22" s="166"/>
      <c r="T22" s="166"/>
      <c r="U22" s="166"/>
      <c r="V22" s="166"/>
      <c r="W22" s="167"/>
      <c r="Y22" s="84"/>
    </row>
    <row r="23" spans="1:25" ht="21">
      <c r="A23" s="62"/>
      <c r="B23" s="77"/>
      <c r="C23" s="78"/>
      <c r="D23" s="166"/>
      <c r="E23" s="166"/>
      <c r="F23" s="166"/>
      <c r="G23" s="166"/>
      <c r="H23" s="166"/>
      <c r="I23" s="166"/>
      <c r="J23" s="79"/>
      <c r="K23" s="67"/>
      <c r="L23" s="85"/>
      <c r="M23" s="80"/>
      <c r="N23" s="226"/>
      <c r="O23" s="165"/>
      <c r="P23" s="166"/>
      <c r="Q23" s="166"/>
      <c r="R23" s="166"/>
      <c r="S23" s="166"/>
      <c r="T23" s="166"/>
      <c r="U23" s="166"/>
      <c r="V23" s="166"/>
      <c r="W23" s="167"/>
    </row>
    <row r="24" spans="1:25" ht="21">
      <c r="A24" s="62"/>
      <c r="B24" s="168"/>
      <c r="C24" s="65"/>
      <c r="D24" s="65"/>
      <c r="E24" s="65"/>
      <c r="F24" s="65"/>
      <c r="G24" s="65"/>
      <c r="H24" s="65"/>
      <c r="I24" s="65"/>
      <c r="J24" s="66"/>
      <c r="K24" s="67"/>
      <c r="L24" s="68"/>
      <c r="M24" s="73"/>
      <c r="N24" s="73"/>
      <c r="O24" s="86"/>
      <c r="P24" s="87"/>
      <c r="Q24" s="87"/>
      <c r="R24" s="87"/>
      <c r="S24" s="87"/>
      <c r="T24" s="87"/>
      <c r="U24" s="87"/>
      <c r="V24" s="87"/>
      <c r="W24" s="88"/>
    </row>
    <row r="25" spans="1:25" ht="21">
      <c r="A25" s="62"/>
      <c r="B25" s="89"/>
      <c r="C25" s="90"/>
      <c r="D25" s="90"/>
      <c r="E25" s="90"/>
      <c r="F25" s="90"/>
      <c r="G25" s="90"/>
      <c r="H25" s="90"/>
      <c r="I25" s="90"/>
      <c r="J25" s="91"/>
      <c r="K25" s="92"/>
      <c r="L25" s="93"/>
      <c r="M25" s="93"/>
      <c r="N25" s="93"/>
      <c r="O25" s="94"/>
      <c r="P25" s="90"/>
      <c r="Q25" s="90"/>
      <c r="R25" s="90"/>
      <c r="S25" s="90"/>
      <c r="T25" s="90"/>
      <c r="U25" s="90"/>
      <c r="V25" s="90"/>
      <c r="W25" s="95"/>
    </row>
    <row r="26" spans="1:25" s="46" customFormat="1" ht="24">
      <c r="A26" s="42"/>
      <c r="B26" s="43"/>
      <c r="C26" s="475" t="s">
        <v>29</v>
      </c>
      <c r="D26" s="476" t="str">
        <f>D1</f>
        <v>数値図化（1/2500）</v>
      </c>
      <c r="E26" s="477"/>
      <c r="F26" s="477"/>
      <c r="G26" s="477"/>
      <c r="H26" s="477"/>
      <c r="I26" s="477"/>
      <c r="J26" s="477"/>
      <c r="K26" s="477"/>
      <c r="L26" s="477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5" s="52" customFormat="1" ht="24">
      <c r="A27" s="42"/>
      <c r="B27" s="47">
        <v>2</v>
      </c>
      <c r="C27" s="475"/>
      <c r="D27" s="478" t="str">
        <f>'測量内訳（数値図化）'!H12</f>
        <v>現地調査</v>
      </c>
      <c r="E27" s="479"/>
      <c r="F27" s="479"/>
      <c r="G27" s="479"/>
      <c r="H27" s="479"/>
      <c r="I27" s="479"/>
      <c r="J27" s="479"/>
      <c r="K27" s="479"/>
      <c r="L27" s="479"/>
      <c r="M27" s="48"/>
      <c r="N27" s="49">
        <v>20</v>
      </c>
      <c r="O27" s="50" t="s">
        <v>30</v>
      </c>
      <c r="P27" s="50" t="s">
        <v>31</v>
      </c>
      <c r="Q27" s="50"/>
      <c r="R27" s="50"/>
      <c r="S27" s="50"/>
      <c r="T27" s="50"/>
      <c r="U27" s="50"/>
      <c r="V27" s="50"/>
      <c r="W27" s="51"/>
    </row>
    <row r="28" spans="1:25" s="53" customFormat="1" ht="5.25">
      <c r="B28" s="54"/>
      <c r="C28" s="55"/>
      <c r="D28" s="56"/>
      <c r="E28" s="57"/>
      <c r="F28" s="57"/>
      <c r="G28" s="57"/>
      <c r="H28" s="57"/>
      <c r="I28" s="57"/>
      <c r="J28" s="58"/>
      <c r="K28" s="58"/>
      <c r="M28" s="54"/>
      <c r="N28" s="58"/>
      <c r="O28" s="57"/>
      <c r="P28" s="57"/>
      <c r="Q28" s="57"/>
      <c r="R28" s="57"/>
      <c r="S28" s="57"/>
      <c r="T28" s="57"/>
      <c r="U28" s="57"/>
      <c r="V28" s="57"/>
      <c r="W28" s="58"/>
    </row>
    <row r="29" spans="1:25" ht="24">
      <c r="A29" s="59"/>
      <c r="B29" s="469" t="s">
        <v>32</v>
      </c>
      <c r="C29" s="470"/>
      <c r="D29" s="470"/>
      <c r="E29" s="470"/>
      <c r="F29" s="470"/>
      <c r="G29" s="470"/>
      <c r="H29" s="470"/>
      <c r="I29" s="470"/>
      <c r="J29" s="471"/>
      <c r="K29" s="60" t="s">
        <v>33</v>
      </c>
      <c r="L29" s="60" t="s">
        <v>0</v>
      </c>
      <c r="M29" s="61" t="s">
        <v>34</v>
      </c>
      <c r="N29" s="60" t="s">
        <v>3</v>
      </c>
      <c r="O29" s="472" t="s">
        <v>35</v>
      </c>
      <c r="P29" s="470"/>
      <c r="Q29" s="470"/>
      <c r="R29" s="470"/>
      <c r="S29" s="470"/>
      <c r="T29" s="470"/>
      <c r="U29" s="470"/>
      <c r="V29" s="470"/>
      <c r="W29" s="473"/>
    </row>
    <row r="30" spans="1:25" ht="21">
      <c r="A30" s="62"/>
      <c r="B30" s="168"/>
      <c r="C30" s="63" t="s">
        <v>178</v>
      </c>
      <c r="D30" s="64" t="s">
        <v>36</v>
      </c>
      <c r="E30" s="65"/>
      <c r="F30" s="474" t="s">
        <v>37</v>
      </c>
      <c r="G30" s="474"/>
      <c r="H30" s="474"/>
      <c r="I30" s="65"/>
      <c r="J30" s="66"/>
      <c r="K30" s="329"/>
      <c r="L30" s="68" t="s">
        <v>38</v>
      </c>
      <c r="M30" s="332"/>
      <c r="N30" s="69">
        <f>INT(K30*M30)</f>
        <v>0</v>
      </c>
      <c r="O30" s="70"/>
      <c r="P30" s="71"/>
      <c r="Q30" s="71"/>
      <c r="R30" s="71"/>
      <c r="S30" s="71"/>
      <c r="T30" s="71"/>
      <c r="U30" s="71"/>
      <c r="V30" s="71"/>
      <c r="W30" s="72"/>
    </row>
    <row r="31" spans="1:25" ht="21">
      <c r="A31" s="62"/>
      <c r="B31" s="168"/>
      <c r="C31" s="63" t="s">
        <v>179</v>
      </c>
      <c r="D31" s="64" t="s">
        <v>39</v>
      </c>
      <c r="E31" s="65"/>
      <c r="F31" s="464" t="s">
        <v>37</v>
      </c>
      <c r="G31" s="464"/>
      <c r="H31" s="464"/>
      <c r="I31" s="65"/>
      <c r="J31" s="66"/>
      <c r="K31" s="334"/>
      <c r="L31" s="68" t="s">
        <v>38</v>
      </c>
      <c r="M31" s="332"/>
      <c r="N31" s="69">
        <f>INT(K31*M31)</f>
        <v>0</v>
      </c>
      <c r="O31" s="70"/>
      <c r="P31" s="71"/>
      <c r="Q31" s="71"/>
      <c r="R31" s="71"/>
      <c r="S31" s="71"/>
      <c r="T31" s="71"/>
      <c r="U31" s="71"/>
      <c r="V31" s="71"/>
      <c r="W31" s="72"/>
    </row>
    <row r="32" spans="1:25" ht="21">
      <c r="A32" s="62"/>
      <c r="B32" s="168"/>
      <c r="C32" s="63" t="s">
        <v>40</v>
      </c>
      <c r="D32" s="64" t="s">
        <v>41</v>
      </c>
      <c r="E32" s="65"/>
      <c r="F32" s="464" t="s">
        <v>37</v>
      </c>
      <c r="G32" s="464"/>
      <c r="H32" s="464"/>
      <c r="I32" s="65"/>
      <c r="J32" s="66"/>
      <c r="K32" s="334"/>
      <c r="L32" s="68" t="s">
        <v>38</v>
      </c>
      <c r="M32" s="332"/>
      <c r="N32" s="69">
        <f>INT(K32*M32)</f>
        <v>0</v>
      </c>
      <c r="O32" s="70"/>
      <c r="P32" s="71"/>
      <c r="Q32" s="71"/>
      <c r="R32" s="71"/>
      <c r="S32" s="71"/>
      <c r="T32" s="71"/>
      <c r="U32" s="71"/>
      <c r="V32" s="71"/>
      <c r="W32" s="72"/>
    </row>
    <row r="33" spans="1:25" ht="21">
      <c r="A33" s="62"/>
      <c r="B33" s="168"/>
      <c r="C33" s="63" t="s">
        <v>42</v>
      </c>
      <c r="D33" s="64" t="s">
        <v>43</v>
      </c>
      <c r="E33" s="65"/>
      <c r="F33" s="464" t="s">
        <v>37</v>
      </c>
      <c r="G33" s="464"/>
      <c r="H33" s="464"/>
      <c r="I33" s="65"/>
      <c r="J33" s="66"/>
      <c r="K33" s="329"/>
      <c r="L33" s="68" t="s">
        <v>38</v>
      </c>
      <c r="M33" s="332"/>
      <c r="N33" s="69">
        <f>INT(K33*M33)</f>
        <v>0</v>
      </c>
      <c r="O33" s="70"/>
      <c r="P33" s="71"/>
      <c r="Q33" s="71"/>
      <c r="R33" s="71"/>
      <c r="S33" s="71"/>
      <c r="T33" s="71"/>
      <c r="U33" s="71"/>
      <c r="V33" s="71"/>
      <c r="W33" s="72"/>
    </row>
    <row r="34" spans="1:25" ht="21">
      <c r="A34" s="62"/>
      <c r="B34" s="168"/>
      <c r="C34" s="63"/>
      <c r="D34" s="64"/>
      <c r="E34" s="65"/>
      <c r="F34" s="468"/>
      <c r="G34" s="468"/>
      <c r="H34" s="468"/>
      <c r="I34" s="65"/>
      <c r="J34" s="66"/>
      <c r="K34" s="67"/>
      <c r="L34" s="68"/>
      <c r="M34" s="73"/>
      <c r="N34" s="73"/>
      <c r="O34" s="70"/>
      <c r="P34" s="71"/>
      <c r="Q34" s="71"/>
      <c r="R34" s="71"/>
      <c r="S34" s="71"/>
      <c r="T34" s="71"/>
      <c r="U34" s="71"/>
      <c r="V34" s="71"/>
      <c r="W34" s="72"/>
    </row>
    <row r="35" spans="1:25" ht="21">
      <c r="A35" s="62"/>
      <c r="B35" s="168"/>
      <c r="C35" s="63" t="s">
        <v>180</v>
      </c>
      <c r="D35" s="64" t="s">
        <v>36</v>
      </c>
      <c r="E35" s="65"/>
      <c r="F35" s="464" t="s">
        <v>44</v>
      </c>
      <c r="G35" s="464"/>
      <c r="H35" s="464"/>
      <c r="I35" s="65"/>
      <c r="J35" s="66"/>
      <c r="K35" s="331"/>
      <c r="L35" s="68" t="s">
        <v>38</v>
      </c>
      <c r="M35" s="332"/>
      <c r="N35" s="69">
        <f>INT(K35*M35)</f>
        <v>0</v>
      </c>
      <c r="O35" s="70"/>
      <c r="P35" s="71"/>
      <c r="Q35" s="71"/>
      <c r="R35" s="71"/>
      <c r="S35" s="71"/>
      <c r="T35" s="71"/>
      <c r="U35" s="71"/>
      <c r="V35" s="71"/>
      <c r="W35" s="72"/>
    </row>
    <row r="36" spans="1:25" ht="21">
      <c r="A36" s="62"/>
      <c r="B36" s="168"/>
      <c r="C36" s="63" t="s">
        <v>45</v>
      </c>
      <c r="D36" s="64" t="s">
        <v>39</v>
      </c>
      <c r="E36" s="65"/>
      <c r="F36" s="464" t="s">
        <v>44</v>
      </c>
      <c r="G36" s="464"/>
      <c r="H36" s="464"/>
      <c r="I36" s="65"/>
      <c r="J36" s="66"/>
      <c r="K36" s="331"/>
      <c r="L36" s="68" t="s">
        <v>38</v>
      </c>
      <c r="M36" s="332"/>
      <c r="N36" s="69">
        <f>INT(K36*M36)</f>
        <v>0</v>
      </c>
      <c r="O36" s="70"/>
      <c r="P36" s="71"/>
      <c r="Q36" s="71"/>
      <c r="R36" s="71"/>
      <c r="S36" s="71"/>
      <c r="T36" s="71"/>
      <c r="U36" s="71"/>
      <c r="V36" s="71"/>
      <c r="W36" s="72"/>
    </row>
    <row r="37" spans="1:25" ht="21">
      <c r="A37" s="62"/>
      <c r="B37" s="168"/>
      <c r="C37" s="63" t="s">
        <v>46</v>
      </c>
      <c r="D37" s="64" t="s">
        <v>41</v>
      </c>
      <c r="E37" s="65"/>
      <c r="F37" s="464" t="s">
        <v>44</v>
      </c>
      <c r="G37" s="464"/>
      <c r="H37" s="464"/>
      <c r="I37" s="65"/>
      <c r="J37" s="66"/>
      <c r="K37" s="331"/>
      <c r="L37" s="68" t="s">
        <v>38</v>
      </c>
      <c r="M37" s="332"/>
      <c r="N37" s="69">
        <f>INT(K37*M37)</f>
        <v>0</v>
      </c>
      <c r="O37" s="70"/>
      <c r="P37" s="71"/>
      <c r="Q37" s="71"/>
      <c r="R37" s="71"/>
      <c r="S37" s="71"/>
      <c r="T37" s="71"/>
      <c r="U37" s="71"/>
      <c r="V37" s="71"/>
      <c r="W37" s="72"/>
    </row>
    <row r="38" spans="1:25" ht="21">
      <c r="A38" s="62"/>
      <c r="B38" s="168"/>
      <c r="C38" s="63" t="s">
        <v>47</v>
      </c>
      <c r="D38" s="64" t="s">
        <v>43</v>
      </c>
      <c r="E38" s="65"/>
      <c r="F38" s="464" t="s">
        <v>44</v>
      </c>
      <c r="G38" s="464"/>
      <c r="H38" s="464"/>
      <c r="I38" s="65"/>
      <c r="J38" s="66"/>
      <c r="K38" s="331"/>
      <c r="L38" s="68" t="s">
        <v>38</v>
      </c>
      <c r="M38" s="332"/>
      <c r="N38" s="69">
        <f>INT(K38*M38)</f>
        <v>0</v>
      </c>
      <c r="O38" s="70"/>
      <c r="P38" s="71"/>
      <c r="Q38" s="71"/>
      <c r="R38" s="71"/>
      <c r="S38" s="71"/>
      <c r="T38" s="71"/>
      <c r="U38" s="71"/>
      <c r="V38" s="71"/>
      <c r="W38" s="72"/>
    </row>
    <row r="39" spans="1:25" ht="21">
      <c r="A39" s="62"/>
      <c r="B39" s="168"/>
      <c r="C39" s="63"/>
      <c r="D39" s="64"/>
      <c r="E39" s="65"/>
      <c r="F39" s="164"/>
      <c r="G39" s="164"/>
      <c r="H39" s="164"/>
      <c r="I39" s="65"/>
      <c r="J39" s="66"/>
      <c r="K39" s="67"/>
      <c r="L39" s="68"/>
      <c r="M39" s="73"/>
      <c r="N39" s="73"/>
      <c r="O39" s="70"/>
      <c r="P39" s="71"/>
      <c r="Q39" s="71"/>
      <c r="R39" s="71"/>
      <c r="S39" s="71"/>
      <c r="T39" s="71"/>
      <c r="U39" s="71"/>
      <c r="V39" s="71"/>
      <c r="W39" s="72"/>
    </row>
    <row r="40" spans="1:25" ht="21">
      <c r="A40" s="62"/>
      <c r="B40" s="168"/>
      <c r="C40" s="63" t="s">
        <v>181</v>
      </c>
      <c r="D40" s="64" t="s">
        <v>48</v>
      </c>
      <c r="E40" s="65"/>
      <c r="F40" s="464"/>
      <c r="G40" s="464"/>
      <c r="H40" s="464"/>
      <c r="I40" s="65"/>
      <c r="J40" s="66"/>
      <c r="K40" s="330"/>
      <c r="L40" s="68" t="s">
        <v>49</v>
      </c>
      <c r="M40" s="227">
        <f>SUM(N30:N38)</f>
        <v>0</v>
      </c>
      <c r="N40" s="73">
        <f>TRUNC(K40%*M40)</f>
        <v>0</v>
      </c>
      <c r="O40" s="70"/>
      <c r="P40" s="71"/>
      <c r="Q40" s="71"/>
      <c r="R40" s="71"/>
      <c r="S40" s="71"/>
      <c r="T40" s="71"/>
      <c r="U40" s="71"/>
      <c r="V40" s="71"/>
      <c r="W40" s="72"/>
      <c r="X40" s="74"/>
    </row>
    <row r="41" spans="1:25" ht="21">
      <c r="A41" s="62"/>
      <c r="B41" s="168"/>
      <c r="C41" s="63" t="s">
        <v>182</v>
      </c>
      <c r="D41" s="64" t="s">
        <v>50</v>
      </c>
      <c r="E41" s="65"/>
      <c r="F41" s="464"/>
      <c r="G41" s="464"/>
      <c r="H41" s="464"/>
      <c r="I41" s="65"/>
      <c r="J41" s="66"/>
      <c r="K41" s="333"/>
      <c r="L41" s="68" t="s">
        <v>49</v>
      </c>
      <c r="M41" s="227">
        <f>SUM(N31:N39)</f>
        <v>0</v>
      </c>
      <c r="N41" s="73">
        <f>TRUNC(K41%*M41)</f>
        <v>0</v>
      </c>
      <c r="O41" s="70"/>
      <c r="P41" s="71"/>
      <c r="Q41" s="71"/>
      <c r="R41" s="71"/>
      <c r="S41" s="71"/>
      <c r="T41" s="71"/>
      <c r="U41" s="71"/>
      <c r="V41" s="71"/>
      <c r="W41" s="72"/>
    </row>
    <row r="42" spans="1:25" ht="21">
      <c r="A42" s="62"/>
      <c r="B42" s="168"/>
      <c r="C42" s="63" t="s">
        <v>51</v>
      </c>
      <c r="D42" s="64" t="s">
        <v>52</v>
      </c>
      <c r="E42" s="65"/>
      <c r="F42" s="464"/>
      <c r="G42" s="464"/>
      <c r="H42" s="464"/>
      <c r="I42" s="65"/>
      <c r="J42" s="66"/>
      <c r="K42" s="333"/>
      <c r="L42" s="68" t="s">
        <v>49</v>
      </c>
      <c r="M42" s="227">
        <f>SUM(N30:N38)</f>
        <v>0</v>
      </c>
      <c r="N42" s="73">
        <f>TRUNC(K42%*M42)</f>
        <v>0</v>
      </c>
      <c r="O42" s="70"/>
      <c r="P42" s="71"/>
      <c r="Q42" s="71"/>
      <c r="R42" s="71"/>
      <c r="S42" s="71"/>
      <c r="T42" s="71"/>
      <c r="U42" s="71"/>
      <c r="V42" s="71"/>
      <c r="W42" s="72"/>
    </row>
    <row r="43" spans="1:25" ht="21">
      <c r="A43" s="62"/>
      <c r="B43" s="168"/>
      <c r="C43" s="63" t="s">
        <v>53</v>
      </c>
      <c r="D43" s="64" t="s">
        <v>54</v>
      </c>
      <c r="E43" s="65"/>
      <c r="F43" s="464"/>
      <c r="G43" s="464"/>
      <c r="H43" s="464"/>
      <c r="I43" s="65"/>
      <c r="J43" s="66"/>
      <c r="K43" s="333"/>
      <c r="L43" s="68" t="s">
        <v>49</v>
      </c>
      <c r="M43" s="227"/>
      <c r="N43" s="73">
        <f>TRUNC((SUM(N30:N38)+N40)*K43%)</f>
        <v>0</v>
      </c>
      <c r="O43" s="70"/>
      <c r="P43" s="71"/>
      <c r="Q43" s="71"/>
      <c r="R43" s="71"/>
      <c r="S43" s="71"/>
      <c r="T43" s="71"/>
      <c r="U43" s="71"/>
      <c r="V43" s="71"/>
      <c r="W43" s="72"/>
    </row>
    <row r="44" spans="1:25" ht="21">
      <c r="A44" s="62"/>
      <c r="B44" s="168"/>
      <c r="C44" s="63" t="s">
        <v>55</v>
      </c>
      <c r="D44" s="64" t="s">
        <v>56</v>
      </c>
      <c r="E44" s="65"/>
      <c r="F44" s="164"/>
      <c r="G44" s="164"/>
      <c r="H44" s="164"/>
      <c r="I44" s="65"/>
      <c r="J44" s="66"/>
      <c r="K44" s="331"/>
      <c r="L44" s="68"/>
      <c r="M44" s="227">
        <f>SUM(N30:N43)</f>
        <v>0</v>
      </c>
      <c r="N44" s="73">
        <f>TRUNC(K44*M44)</f>
        <v>0</v>
      </c>
      <c r="O44" s="70"/>
      <c r="P44" s="71"/>
      <c r="Q44" s="71"/>
      <c r="R44" s="71"/>
      <c r="S44" s="71"/>
      <c r="T44" s="71"/>
      <c r="U44" s="71"/>
      <c r="V44" s="71"/>
      <c r="W44" s="72"/>
    </row>
    <row r="45" spans="1:25" ht="21">
      <c r="A45" s="62"/>
      <c r="B45" s="168"/>
      <c r="C45" s="63"/>
      <c r="D45" s="64"/>
      <c r="E45" s="65"/>
      <c r="F45" s="464"/>
      <c r="G45" s="464"/>
      <c r="H45" s="464"/>
      <c r="I45" s="65"/>
      <c r="J45" s="66"/>
      <c r="K45" s="67"/>
      <c r="L45" s="68"/>
      <c r="M45" s="227"/>
      <c r="N45" s="73"/>
      <c r="O45" s="70"/>
      <c r="P45" s="71"/>
      <c r="Q45" s="71"/>
      <c r="R45" s="71"/>
      <c r="S45" s="71"/>
      <c r="T45" s="71"/>
      <c r="U45" s="71"/>
      <c r="V45" s="71"/>
      <c r="W45" s="72"/>
    </row>
    <row r="46" spans="1:25" ht="21">
      <c r="A46" s="62"/>
      <c r="B46" s="75"/>
      <c r="C46" s="63"/>
      <c r="D46" s="64" t="s">
        <v>57</v>
      </c>
      <c r="E46" s="65"/>
      <c r="F46" s="464"/>
      <c r="G46" s="464"/>
      <c r="H46" s="464"/>
      <c r="I46" s="65"/>
      <c r="J46" s="66"/>
      <c r="K46" s="97">
        <v>20</v>
      </c>
      <c r="L46" s="98" t="s">
        <v>30</v>
      </c>
      <c r="M46" s="73"/>
      <c r="N46" s="73">
        <f>M44</f>
        <v>0</v>
      </c>
      <c r="O46" s="465"/>
      <c r="P46" s="466"/>
      <c r="Q46" s="466"/>
      <c r="R46" s="466"/>
      <c r="S46" s="466"/>
      <c r="T46" s="466"/>
      <c r="U46" s="466"/>
      <c r="V46" s="466"/>
      <c r="W46" s="467"/>
      <c r="X46" s="74"/>
    </row>
    <row r="47" spans="1:25" ht="21">
      <c r="A47" s="62"/>
      <c r="B47" s="77"/>
      <c r="C47" s="78"/>
      <c r="D47" s="64" t="s">
        <v>58</v>
      </c>
      <c r="E47" s="166"/>
      <c r="F47" s="166"/>
      <c r="G47" s="166"/>
      <c r="H47" s="166"/>
      <c r="I47" s="166"/>
      <c r="J47" s="79"/>
      <c r="K47" s="96">
        <v>1</v>
      </c>
      <c r="L47" s="98" t="s">
        <v>30</v>
      </c>
      <c r="M47" s="80"/>
      <c r="N47" s="73">
        <f>TRUNC(N46/K46)</f>
        <v>0</v>
      </c>
      <c r="O47" s="165"/>
      <c r="P47" s="166"/>
      <c r="Q47" s="166"/>
      <c r="R47" s="166"/>
      <c r="S47" s="166"/>
      <c r="T47" s="166"/>
      <c r="U47" s="166"/>
      <c r="V47" s="166"/>
      <c r="W47" s="167"/>
      <c r="X47" s="74"/>
      <c r="Y47" s="99"/>
    </row>
    <row r="48" spans="1:25" ht="21">
      <c r="A48" s="62"/>
      <c r="B48" s="77"/>
      <c r="C48" s="78"/>
      <c r="D48" s="166"/>
      <c r="E48" s="166"/>
      <c r="F48" s="166"/>
      <c r="G48" s="166"/>
      <c r="H48" s="166"/>
      <c r="I48" s="166"/>
      <c r="J48" s="79"/>
      <c r="K48" s="100"/>
      <c r="L48" s="85"/>
      <c r="M48" s="80"/>
      <c r="N48" s="226"/>
      <c r="O48" s="165"/>
      <c r="P48" s="166"/>
      <c r="Q48" s="166"/>
      <c r="R48" s="166"/>
      <c r="S48" s="166"/>
      <c r="T48" s="166"/>
      <c r="U48" s="166"/>
      <c r="V48" s="166"/>
      <c r="W48" s="167"/>
    </row>
    <row r="49" spans="1:25" ht="21">
      <c r="A49" s="62"/>
      <c r="B49" s="168"/>
      <c r="C49" s="65"/>
      <c r="D49" s="65"/>
      <c r="E49" s="65"/>
      <c r="F49" s="65"/>
      <c r="G49" s="65"/>
      <c r="H49" s="65"/>
      <c r="I49" s="65"/>
      <c r="J49" s="66"/>
      <c r="K49" s="67"/>
      <c r="L49" s="68"/>
      <c r="M49" s="73"/>
      <c r="N49" s="73"/>
      <c r="O49" s="86"/>
      <c r="P49" s="87"/>
      <c r="Q49" s="87"/>
      <c r="R49" s="87"/>
      <c r="S49" s="87"/>
      <c r="T49" s="87"/>
      <c r="U49" s="87"/>
      <c r="V49" s="87"/>
      <c r="W49" s="88"/>
    </row>
    <row r="50" spans="1:25" ht="21">
      <c r="A50" s="62"/>
      <c r="B50" s="89"/>
      <c r="C50" s="90"/>
      <c r="D50" s="90"/>
      <c r="E50" s="90"/>
      <c r="F50" s="90"/>
      <c r="G50" s="90"/>
      <c r="H50" s="90"/>
      <c r="I50" s="90"/>
      <c r="J50" s="91"/>
      <c r="K50" s="92"/>
      <c r="L50" s="93"/>
      <c r="M50" s="93"/>
      <c r="N50" s="93"/>
      <c r="O50" s="94"/>
      <c r="P50" s="90"/>
      <c r="Q50" s="90"/>
      <c r="R50" s="90"/>
      <c r="S50" s="90"/>
      <c r="T50" s="90"/>
      <c r="U50" s="90"/>
      <c r="V50" s="90"/>
      <c r="W50" s="95"/>
    </row>
    <row r="51" spans="1:25" s="46" customFormat="1" ht="24">
      <c r="A51" s="42"/>
      <c r="B51" s="43"/>
      <c r="C51" s="475" t="s">
        <v>29</v>
      </c>
      <c r="D51" s="476" t="str">
        <f>'明細（測量）'!D1:L1</f>
        <v>数値図化（1/2500）</v>
      </c>
      <c r="E51" s="477"/>
      <c r="F51" s="477"/>
      <c r="G51" s="477"/>
      <c r="H51" s="477"/>
      <c r="I51" s="477"/>
      <c r="J51" s="477"/>
      <c r="K51" s="477"/>
      <c r="L51" s="477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5"/>
    </row>
    <row r="52" spans="1:25" s="52" customFormat="1" ht="24">
      <c r="A52" s="42"/>
      <c r="B52" s="47">
        <v>3</v>
      </c>
      <c r="C52" s="475"/>
      <c r="D52" s="478" t="str">
        <f>'測量内訳（数値図化）'!H14</f>
        <v>数値図化</v>
      </c>
      <c r="E52" s="479"/>
      <c r="F52" s="479"/>
      <c r="G52" s="479"/>
      <c r="H52" s="479"/>
      <c r="I52" s="479"/>
      <c r="J52" s="479"/>
      <c r="K52" s="479"/>
      <c r="L52" s="479"/>
      <c r="M52" s="48"/>
      <c r="N52" s="49">
        <v>20</v>
      </c>
      <c r="O52" s="50" t="s">
        <v>30</v>
      </c>
      <c r="P52" s="50" t="s">
        <v>31</v>
      </c>
      <c r="Q52" s="50"/>
      <c r="R52" s="50"/>
      <c r="S52" s="50"/>
      <c r="T52" s="50"/>
      <c r="U52" s="50"/>
      <c r="V52" s="50"/>
      <c r="W52" s="51"/>
    </row>
    <row r="53" spans="1:25" s="53" customFormat="1" ht="5.25">
      <c r="B53" s="54"/>
      <c r="C53" s="55"/>
      <c r="D53" s="56"/>
      <c r="E53" s="57"/>
      <c r="F53" s="57"/>
      <c r="G53" s="57"/>
      <c r="H53" s="57"/>
      <c r="I53" s="57"/>
      <c r="J53" s="58"/>
      <c r="K53" s="58"/>
      <c r="M53" s="54"/>
      <c r="N53" s="58"/>
      <c r="O53" s="57"/>
      <c r="P53" s="57"/>
      <c r="Q53" s="57"/>
      <c r="R53" s="57"/>
      <c r="S53" s="57"/>
      <c r="T53" s="57"/>
      <c r="U53" s="57"/>
      <c r="V53" s="57"/>
      <c r="W53" s="58"/>
    </row>
    <row r="54" spans="1:25" ht="24">
      <c r="A54" s="59"/>
      <c r="B54" s="469" t="s">
        <v>32</v>
      </c>
      <c r="C54" s="470"/>
      <c r="D54" s="470"/>
      <c r="E54" s="470"/>
      <c r="F54" s="470"/>
      <c r="G54" s="470"/>
      <c r="H54" s="470"/>
      <c r="I54" s="470"/>
      <c r="J54" s="471"/>
      <c r="K54" s="60" t="s">
        <v>33</v>
      </c>
      <c r="L54" s="60" t="s">
        <v>0</v>
      </c>
      <c r="M54" s="61" t="s">
        <v>34</v>
      </c>
      <c r="N54" s="60" t="s">
        <v>3</v>
      </c>
      <c r="O54" s="472" t="s">
        <v>35</v>
      </c>
      <c r="P54" s="470"/>
      <c r="Q54" s="470"/>
      <c r="R54" s="470"/>
      <c r="S54" s="470"/>
      <c r="T54" s="470"/>
      <c r="U54" s="470"/>
      <c r="V54" s="470"/>
      <c r="W54" s="473"/>
    </row>
    <row r="55" spans="1:25" ht="21">
      <c r="A55" s="62"/>
      <c r="B55" s="168"/>
      <c r="C55" s="63" t="s">
        <v>178</v>
      </c>
      <c r="D55" s="64" t="s">
        <v>36</v>
      </c>
      <c r="E55" s="65"/>
      <c r="F55" s="474" t="s">
        <v>37</v>
      </c>
      <c r="G55" s="474"/>
      <c r="H55" s="474"/>
      <c r="I55" s="65"/>
      <c r="J55" s="66"/>
      <c r="K55" s="329"/>
      <c r="L55" s="68" t="s">
        <v>38</v>
      </c>
      <c r="M55" s="332"/>
      <c r="N55" s="69">
        <f>INT(K55*M55)</f>
        <v>0</v>
      </c>
      <c r="O55" s="70"/>
      <c r="P55" s="71"/>
      <c r="Q55" s="71"/>
      <c r="R55" s="71"/>
      <c r="S55" s="71"/>
      <c r="T55" s="71"/>
      <c r="U55" s="71"/>
      <c r="V55" s="71"/>
      <c r="W55" s="72"/>
    </row>
    <row r="56" spans="1:25" ht="21">
      <c r="A56" s="62"/>
      <c r="B56" s="168"/>
      <c r="C56" s="63" t="s">
        <v>179</v>
      </c>
      <c r="D56" s="64" t="s">
        <v>39</v>
      </c>
      <c r="E56" s="65"/>
      <c r="F56" s="464" t="s">
        <v>37</v>
      </c>
      <c r="G56" s="464"/>
      <c r="H56" s="464"/>
      <c r="I56" s="65"/>
      <c r="J56" s="66"/>
      <c r="K56" s="334"/>
      <c r="L56" s="68" t="s">
        <v>38</v>
      </c>
      <c r="M56" s="332"/>
      <c r="N56" s="69">
        <f>INT(K56*M56)</f>
        <v>0</v>
      </c>
      <c r="O56" s="70"/>
      <c r="P56" s="71"/>
      <c r="Q56" s="71"/>
      <c r="R56" s="71"/>
      <c r="S56" s="71"/>
      <c r="T56" s="71"/>
      <c r="U56" s="71"/>
      <c r="V56" s="71"/>
      <c r="W56" s="72"/>
    </row>
    <row r="57" spans="1:25" ht="21">
      <c r="A57" s="62"/>
      <c r="B57" s="168"/>
      <c r="C57" s="63" t="s">
        <v>40</v>
      </c>
      <c r="D57" s="64" t="s">
        <v>41</v>
      </c>
      <c r="E57" s="65"/>
      <c r="F57" s="464" t="s">
        <v>37</v>
      </c>
      <c r="G57" s="464"/>
      <c r="H57" s="464"/>
      <c r="I57" s="65"/>
      <c r="J57" s="66"/>
      <c r="K57" s="334"/>
      <c r="L57" s="68" t="s">
        <v>38</v>
      </c>
      <c r="M57" s="332"/>
      <c r="N57" s="69">
        <f>INT(K57*M57)</f>
        <v>0</v>
      </c>
      <c r="O57" s="70"/>
      <c r="P57" s="71"/>
      <c r="Q57" s="71"/>
      <c r="R57" s="71"/>
      <c r="S57" s="71"/>
      <c r="T57" s="71"/>
      <c r="U57" s="71"/>
      <c r="V57" s="71"/>
      <c r="W57" s="72"/>
    </row>
    <row r="58" spans="1:25" ht="21">
      <c r="A58" s="62"/>
      <c r="B58" s="168"/>
      <c r="C58" s="63" t="s">
        <v>42</v>
      </c>
      <c r="D58" s="64" t="s">
        <v>43</v>
      </c>
      <c r="E58" s="65"/>
      <c r="F58" s="464" t="s">
        <v>37</v>
      </c>
      <c r="G58" s="464"/>
      <c r="H58" s="464"/>
      <c r="I58" s="65"/>
      <c r="J58" s="66"/>
      <c r="K58" s="329"/>
      <c r="L58" s="68" t="s">
        <v>38</v>
      </c>
      <c r="M58" s="332"/>
      <c r="N58" s="69">
        <f>INT(K58*M58)</f>
        <v>0</v>
      </c>
      <c r="O58" s="70"/>
      <c r="P58" s="71"/>
      <c r="Q58" s="71"/>
      <c r="R58" s="71"/>
      <c r="S58" s="71"/>
      <c r="T58" s="71"/>
      <c r="U58" s="71"/>
      <c r="V58" s="71"/>
      <c r="W58" s="72"/>
    </row>
    <row r="59" spans="1:25" ht="21">
      <c r="A59" s="62"/>
      <c r="B59" s="168"/>
      <c r="C59" s="63"/>
      <c r="D59" s="64"/>
      <c r="E59" s="65"/>
      <c r="F59" s="468"/>
      <c r="G59" s="468"/>
      <c r="H59" s="468"/>
      <c r="I59" s="65"/>
      <c r="J59" s="66"/>
      <c r="K59" s="67"/>
      <c r="L59" s="68"/>
      <c r="M59" s="73"/>
      <c r="N59" s="73"/>
      <c r="O59" s="70"/>
      <c r="P59" s="71"/>
      <c r="Q59" s="71"/>
      <c r="R59" s="71"/>
      <c r="S59" s="71"/>
      <c r="T59" s="71"/>
      <c r="U59" s="71"/>
      <c r="V59" s="71"/>
      <c r="W59" s="72"/>
    </row>
    <row r="60" spans="1:25" ht="21">
      <c r="A60" s="62"/>
      <c r="B60" s="168"/>
      <c r="C60" s="63" t="s">
        <v>180</v>
      </c>
      <c r="D60" s="64" t="s">
        <v>36</v>
      </c>
      <c r="E60" s="65"/>
      <c r="F60" s="464" t="s">
        <v>44</v>
      </c>
      <c r="G60" s="464"/>
      <c r="H60" s="464"/>
      <c r="I60" s="65"/>
      <c r="J60" s="66"/>
      <c r="K60" s="331"/>
      <c r="L60" s="68" t="s">
        <v>38</v>
      </c>
      <c r="M60" s="332"/>
      <c r="N60" s="69">
        <f>INT(K60*M60)</f>
        <v>0</v>
      </c>
      <c r="O60" s="70"/>
      <c r="P60" s="71"/>
      <c r="Q60" s="71"/>
      <c r="R60" s="71"/>
      <c r="S60" s="71"/>
      <c r="T60" s="71"/>
      <c r="U60" s="71"/>
      <c r="V60" s="71"/>
      <c r="W60" s="72"/>
    </row>
    <row r="61" spans="1:25" ht="21">
      <c r="A61" s="62"/>
      <c r="B61" s="168"/>
      <c r="C61" s="63" t="s">
        <v>45</v>
      </c>
      <c r="D61" s="64" t="s">
        <v>39</v>
      </c>
      <c r="E61" s="65"/>
      <c r="F61" s="464" t="s">
        <v>44</v>
      </c>
      <c r="G61" s="464"/>
      <c r="H61" s="464"/>
      <c r="I61" s="65"/>
      <c r="J61" s="66"/>
      <c r="K61" s="331"/>
      <c r="L61" s="68" t="s">
        <v>38</v>
      </c>
      <c r="M61" s="332"/>
      <c r="N61" s="69">
        <f>INT(K61*M61)</f>
        <v>0</v>
      </c>
      <c r="O61" s="70"/>
      <c r="P61" s="71"/>
      <c r="Q61" s="71"/>
      <c r="R61" s="71"/>
      <c r="S61" s="71"/>
      <c r="T61" s="71"/>
      <c r="U61" s="71"/>
      <c r="V61" s="71"/>
      <c r="W61" s="72"/>
    </row>
    <row r="62" spans="1:25" ht="21">
      <c r="A62" s="62"/>
      <c r="B62" s="168"/>
      <c r="C62" s="63" t="s">
        <v>46</v>
      </c>
      <c r="D62" s="64" t="s">
        <v>41</v>
      </c>
      <c r="E62" s="65"/>
      <c r="F62" s="464" t="s">
        <v>44</v>
      </c>
      <c r="G62" s="464"/>
      <c r="H62" s="464"/>
      <c r="I62" s="65"/>
      <c r="J62" s="66"/>
      <c r="K62" s="331"/>
      <c r="L62" s="68" t="s">
        <v>38</v>
      </c>
      <c r="M62" s="332"/>
      <c r="N62" s="69">
        <f>INT(K62*M62)</f>
        <v>0</v>
      </c>
      <c r="O62" s="70"/>
      <c r="P62" s="71"/>
      <c r="Q62" s="71"/>
      <c r="R62" s="71"/>
      <c r="S62" s="71"/>
      <c r="T62" s="71"/>
      <c r="U62" s="71"/>
      <c r="V62" s="71"/>
      <c r="W62" s="72"/>
    </row>
    <row r="63" spans="1:25" ht="21">
      <c r="A63" s="62"/>
      <c r="B63" s="168"/>
      <c r="C63" s="63" t="s">
        <v>47</v>
      </c>
      <c r="D63" s="64" t="s">
        <v>43</v>
      </c>
      <c r="E63" s="65"/>
      <c r="F63" s="464" t="s">
        <v>44</v>
      </c>
      <c r="G63" s="464"/>
      <c r="H63" s="464"/>
      <c r="I63" s="65"/>
      <c r="J63" s="66"/>
      <c r="K63" s="331"/>
      <c r="L63" s="68" t="s">
        <v>38</v>
      </c>
      <c r="M63" s="332"/>
      <c r="N63" s="69">
        <f>INT(K63*M63)</f>
        <v>0</v>
      </c>
      <c r="O63" s="70"/>
      <c r="P63" s="71"/>
      <c r="Q63" s="71"/>
      <c r="R63" s="71"/>
      <c r="S63" s="71"/>
      <c r="T63" s="71"/>
      <c r="U63" s="71"/>
      <c r="V63" s="71"/>
      <c r="W63" s="72"/>
    </row>
    <row r="64" spans="1:25" ht="21">
      <c r="A64" s="62"/>
      <c r="B64" s="168"/>
      <c r="C64" s="63"/>
      <c r="D64" s="64"/>
      <c r="E64" s="65"/>
      <c r="F64" s="164"/>
      <c r="G64" s="164"/>
      <c r="H64" s="164"/>
      <c r="I64" s="65"/>
      <c r="J64" s="66"/>
      <c r="K64" s="67"/>
      <c r="L64" s="68"/>
      <c r="M64" s="73"/>
      <c r="N64" s="73"/>
      <c r="O64" s="70"/>
      <c r="P64" s="71"/>
      <c r="Q64" s="71"/>
      <c r="R64" s="71"/>
      <c r="S64" s="71"/>
      <c r="T64" s="71"/>
      <c r="U64" s="71"/>
      <c r="V64" s="71"/>
      <c r="W64" s="72"/>
      <c r="X64" s="74"/>
      <c r="Y64" s="171"/>
    </row>
    <row r="65" spans="1:24" ht="21">
      <c r="A65" s="62"/>
      <c r="B65" s="168"/>
      <c r="C65" s="63" t="s">
        <v>181</v>
      </c>
      <c r="D65" s="64" t="s">
        <v>48</v>
      </c>
      <c r="E65" s="65"/>
      <c r="F65" s="464"/>
      <c r="G65" s="464"/>
      <c r="H65" s="464"/>
      <c r="I65" s="65"/>
      <c r="J65" s="66"/>
      <c r="K65" s="330"/>
      <c r="L65" s="68" t="s">
        <v>49</v>
      </c>
      <c r="M65" s="227">
        <f>SUM(N55:N63)</f>
        <v>0</v>
      </c>
      <c r="N65" s="73">
        <f>TRUNC(K65%*M65)</f>
        <v>0</v>
      </c>
      <c r="O65" s="70"/>
      <c r="P65" s="71"/>
      <c r="Q65" s="71"/>
      <c r="R65" s="71"/>
      <c r="S65" s="71"/>
      <c r="T65" s="71"/>
      <c r="U65" s="71"/>
      <c r="V65" s="71"/>
      <c r="W65" s="72"/>
    </row>
    <row r="66" spans="1:24" ht="21">
      <c r="A66" s="62"/>
      <c r="B66" s="168"/>
      <c r="C66" s="63" t="s">
        <v>182</v>
      </c>
      <c r="D66" s="64" t="s">
        <v>50</v>
      </c>
      <c r="E66" s="65"/>
      <c r="F66" s="464"/>
      <c r="G66" s="464"/>
      <c r="H66" s="464"/>
      <c r="I66" s="65"/>
      <c r="J66" s="66"/>
      <c r="K66" s="333"/>
      <c r="L66" s="68" t="s">
        <v>49</v>
      </c>
      <c r="M66" s="227">
        <f>SUM(N55:N63)</f>
        <v>0</v>
      </c>
      <c r="N66" s="73">
        <f>TRUNC(SUM(N55:N63)*K66%)</f>
        <v>0</v>
      </c>
      <c r="O66" s="70"/>
      <c r="P66" s="71"/>
      <c r="Q66" s="71"/>
      <c r="R66" s="71"/>
      <c r="S66" s="71"/>
      <c r="T66" s="71"/>
      <c r="U66" s="71"/>
      <c r="V66" s="71"/>
      <c r="W66" s="72"/>
    </row>
    <row r="67" spans="1:24" ht="21">
      <c r="A67" s="62"/>
      <c r="B67" s="168"/>
      <c r="C67" s="63" t="s">
        <v>51</v>
      </c>
      <c r="D67" s="64" t="s">
        <v>52</v>
      </c>
      <c r="E67" s="65"/>
      <c r="F67" s="464"/>
      <c r="G67" s="464"/>
      <c r="H67" s="464"/>
      <c r="I67" s="65"/>
      <c r="J67" s="66"/>
      <c r="K67" s="333"/>
      <c r="L67" s="68" t="s">
        <v>49</v>
      </c>
      <c r="M67" s="227">
        <f>SUM(N55:N63)</f>
        <v>0</v>
      </c>
      <c r="N67" s="73">
        <f>TRUNC(SUM(N55:N63)*K67%)</f>
        <v>0</v>
      </c>
      <c r="O67" s="70"/>
      <c r="P67" s="71"/>
      <c r="Q67" s="71"/>
      <c r="R67" s="71"/>
      <c r="S67" s="71"/>
      <c r="T67" s="71"/>
      <c r="U67" s="71"/>
      <c r="V67" s="71"/>
      <c r="W67" s="72"/>
    </row>
    <row r="68" spans="1:24" ht="21">
      <c r="A68" s="62"/>
      <c r="B68" s="168"/>
      <c r="C68" s="63" t="s">
        <v>53</v>
      </c>
      <c r="D68" s="64" t="s">
        <v>54</v>
      </c>
      <c r="E68" s="65"/>
      <c r="F68" s="464"/>
      <c r="G68" s="464"/>
      <c r="H68" s="464"/>
      <c r="I68" s="65"/>
      <c r="J68" s="66"/>
      <c r="K68" s="333"/>
      <c r="L68" s="68" t="s">
        <v>49</v>
      </c>
      <c r="M68" s="227"/>
      <c r="N68" s="73">
        <f>TRUNC((SUM(N55:N63)+N65)*K68%)</f>
        <v>0</v>
      </c>
      <c r="O68" s="70"/>
      <c r="P68" s="71"/>
      <c r="Q68" s="71"/>
      <c r="R68" s="71"/>
      <c r="S68" s="71"/>
      <c r="T68" s="71"/>
      <c r="U68" s="71"/>
      <c r="V68" s="71"/>
      <c r="W68" s="72"/>
    </row>
    <row r="69" spans="1:24" ht="21">
      <c r="A69" s="62"/>
      <c r="B69" s="168"/>
      <c r="C69" s="63" t="s">
        <v>55</v>
      </c>
      <c r="D69" s="64" t="s">
        <v>56</v>
      </c>
      <c r="E69" s="65"/>
      <c r="F69" s="164"/>
      <c r="G69" s="164"/>
      <c r="H69" s="164"/>
      <c r="I69" s="65"/>
      <c r="J69" s="66"/>
      <c r="K69" s="331"/>
      <c r="L69" s="68"/>
      <c r="M69" s="227">
        <f>SUM(N55:N68)</f>
        <v>0</v>
      </c>
      <c r="N69" s="73">
        <f>TRUNC(K69*M69)</f>
        <v>0</v>
      </c>
      <c r="O69" s="70"/>
      <c r="P69" s="71"/>
      <c r="Q69" s="71"/>
      <c r="R69" s="71"/>
      <c r="S69" s="71"/>
      <c r="T69" s="71"/>
      <c r="U69" s="71"/>
      <c r="V69" s="71"/>
      <c r="W69" s="72"/>
    </row>
    <row r="70" spans="1:24" ht="21">
      <c r="A70" s="62"/>
      <c r="B70" s="168"/>
      <c r="C70" s="63"/>
      <c r="D70" s="64"/>
      <c r="E70" s="65"/>
      <c r="F70" s="464"/>
      <c r="G70" s="464"/>
      <c r="H70" s="464"/>
      <c r="I70" s="65"/>
      <c r="J70" s="66"/>
      <c r="K70" s="67"/>
      <c r="L70" s="68"/>
      <c r="M70" s="223"/>
      <c r="N70" s="73"/>
      <c r="O70" s="70"/>
      <c r="P70" s="71"/>
      <c r="Q70" s="71"/>
      <c r="R70" s="71"/>
      <c r="S70" s="71"/>
      <c r="T70" s="71"/>
      <c r="U70" s="71"/>
      <c r="V70" s="71"/>
      <c r="W70" s="72"/>
    </row>
    <row r="71" spans="1:24" ht="21">
      <c r="A71" s="62"/>
      <c r="B71" s="75"/>
      <c r="C71" s="63"/>
      <c r="D71" s="64" t="s">
        <v>57</v>
      </c>
      <c r="E71" s="65"/>
      <c r="F71" s="464"/>
      <c r="G71" s="464"/>
      <c r="H71" s="464"/>
      <c r="I71" s="65"/>
      <c r="J71" s="66"/>
      <c r="K71" s="67">
        <v>20</v>
      </c>
      <c r="L71" s="68" t="s">
        <v>60</v>
      </c>
      <c r="M71" s="73"/>
      <c r="N71" s="73">
        <f>M69</f>
        <v>0</v>
      </c>
      <c r="O71" s="465"/>
      <c r="P71" s="466"/>
      <c r="Q71" s="466"/>
      <c r="R71" s="466"/>
      <c r="S71" s="466"/>
      <c r="T71" s="466"/>
      <c r="U71" s="466"/>
      <c r="V71" s="466"/>
      <c r="W71" s="467"/>
      <c r="X71" s="74"/>
    </row>
    <row r="72" spans="1:24" ht="21">
      <c r="A72" s="62"/>
      <c r="B72" s="77"/>
      <c r="C72" s="78"/>
      <c r="D72" s="64" t="s">
        <v>58</v>
      </c>
      <c r="E72" s="166"/>
      <c r="F72" s="166"/>
      <c r="G72" s="166"/>
      <c r="H72" s="166"/>
      <c r="I72" s="166"/>
      <c r="J72" s="79"/>
      <c r="K72" s="67">
        <v>1</v>
      </c>
      <c r="L72" s="68" t="s">
        <v>60</v>
      </c>
      <c r="M72" s="80"/>
      <c r="N72" s="73">
        <f>TRUNC(N71/K71)</f>
        <v>0</v>
      </c>
      <c r="O72" s="165"/>
      <c r="P72" s="166"/>
      <c r="Q72" s="166"/>
      <c r="R72" s="166"/>
      <c r="S72" s="166"/>
      <c r="T72" s="166"/>
      <c r="U72" s="166"/>
      <c r="V72" s="166"/>
      <c r="W72" s="167"/>
      <c r="X72" s="99"/>
    </row>
    <row r="73" spans="1:24" ht="21">
      <c r="A73" s="62"/>
      <c r="B73" s="77"/>
      <c r="C73" s="78"/>
      <c r="D73" s="166"/>
      <c r="E73" s="166"/>
      <c r="F73" s="166"/>
      <c r="G73" s="166"/>
      <c r="H73" s="166"/>
      <c r="I73" s="166"/>
      <c r="J73" s="79"/>
      <c r="K73" s="67"/>
      <c r="L73" s="80"/>
      <c r="M73" s="80"/>
      <c r="N73" s="226"/>
      <c r="O73" s="165"/>
      <c r="P73" s="166"/>
      <c r="Q73" s="166"/>
      <c r="R73" s="166"/>
      <c r="S73" s="166"/>
      <c r="T73" s="166"/>
      <c r="U73" s="166"/>
      <c r="V73" s="166"/>
      <c r="W73" s="167"/>
    </row>
    <row r="74" spans="1:24" ht="21">
      <c r="A74" s="62"/>
      <c r="B74" s="168"/>
      <c r="C74" s="65"/>
      <c r="D74" s="65"/>
      <c r="E74" s="65"/>
      <c r="F74" s="65"/>
      <c r="G74" s="65"/>
      <c r="H74" s="65"/>
      <c r="I74" s="65"/>
      <c r="J74" s="66"/>
      <c r="K74" s="67"/>
      <c r="L74" s="68"/>
      <c r="M74" s="73"/>
      <c r="N74" s="73"/>
      <c r="O74" s="86"/>
      <c r="P74" s="87"/>
      <c r="Q74" s="87"/>
      <c r="R74" s="87"/>
      <c r="S74" s="87"/>
      <c r="T74" s="87"/>
      <c r="U74" s="87"/>
      <c r="V74" s="87"/>
      <c r="W74" s="88"/>
    </row>
    <row r="75" spans="1:24" ht="21">
      <c r="A75" s="62"/>
      <c r="B75" s="89"/>
      <c r="C75" s="90"/>
      <c r="D75" s="90"/>
      <c r="E75" s="90"/>
      <c r="F75" s="90"/>
      <c r="G75" s="90"/>
      <c r="H75" s="90"/>
      <c r="I75" s="90"/>
      <c r="J75" s="91"/>
      <c r="K75" s="92"/>
      <c r="L75" s="93"/>
      <c r="M75" s="93"/>
      <c r="N75" s="93"/>
      <c r="O75" s="94"/>
      <c r="P75" s="90"/>
      <c r="Q75" s="90"/>
      <c r="R75" s="90"/>
      <c r="S75" s="90"/>
      <c r="T75" s="90"/>
      <c r="U75" s="90"/>
      <c r="V75" s="90"/>
      <c r="W75" s="95"/>
    </row>
    <row r="76" spans="1:24" s="46" customFormat="1" ht="24">
      <c r="A76" s="42"/>
      <c r="B76" s="43"/>
      <c r="C76" s="475" t="s">
        <v>29</v>
      </c>
      <c r="D76" s="476" t="str">
        <f>D1</f>
        <v>数値図化（1/2500）</v>
      </c>
      <c r="E76" s="477"/>
      <c r="F76" s="477"/>
      <c r="G76" s="477"/>
      <c r="H76" s="477"/>
      <c r="I76" s="477"/>
      <c r="J76" s="477"/>
      <c r="K76" s="477"/>
      <c r="L76" s="477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5"/>
    </row>
    <row r="77" spans="1:24" s="52" customFormat="1" ht="24">
      <c r="A77" s="42"/>
      <c r="B77" s="47">
        <v>4</v>
      </c>
      <c r="C77" s="475"/>
      <c r="D77" s="478" t="str">
        <f>'測量内訳（数値図化）'!H16</f>
        <v>数値編集</v>
      </c>
      <c r="E77" s="479"/>
      <c r="F77" s="479"/>
      <c r="G77" s="479"/>
      <c r="H77" s="479"/>
      <c r="I77" s="479"/>
      <c r="J77" s="479"/>
      <c r="K77" s="479"/>
      <c r="L77" s="479"/>
      <c r="M77" s="48"/>
      <c r="N77" s="49">
        <v>20</v>
      </c>
      <c r="O77" s="50" t="s">
        <v>30</v>
      </c>
      <c r="P77" s="50" t="s">
        <v>31</v>
      </c>
      <c r="Q77" s="50"/>
      <c r="R77" s="50"/>
      <c r="S77" s="50"/>
      <c r="T77" s="50"/>
      <c r="U77" s="50"/>
      <c r="V77" s="50"/>
      <c r="W77" s="51"/>
    </row>
    <row r="78" spans="1:24" s="53" customFormat="1" ht="5.25">
      <c r="B78" s="54"/>
      <c r="C78" s="55"/>
      <c r="D78" s="56"/>
      <c r="E78" s="57"/>
      <c r="F78" s="57"/>
      <c r="G78" s="57"/>
      <c r="H78" s="57"/>
      <c r="I78" s="57"/>
      <c r="J78" s="58"/>
      <c r="K78" s="58"/>
      <c r="M78" s="54"/>
      <c r="N78" s="58">
        <v>10</v>
      </c>
      <c r="O78" s="57"/>
      <c r="P78" s="57"/>
      <c r="Q78" s="57"/>
      <c r="R78" s="57"/>
      <c r="S78" s="57"/>
      <c r="T78" s="57"/>
      <c r="U78" s="57"/>
      <c r="V78" s="57"/>
      <c r="W78" s="58"/>
    </row>
    <row r="79" spans="1:24" ht="24">
      <c r="A79" s="59"/>
      <c r="B79" s="469" t="s">
        <v>32</v>
      </c>
      <c r="C79" s="470"/>
      <c r="D79" s="470"/>
      <c r="E79" s="470"/>
      <c r="F79" s="470"/>
      <c r="G79" s="470"/>
      <c r="H79" s="470"/>
      <c r="I79" s="470"/>
      <c r="J79" s="471"/>
      <c r="K79" s="60" t="s">
        <v>33</v>
      </c>
      <c r="L79" s="60" t="s">
        <v>0</v>
      </c>
      <c r="M79" s="61" t="s">
        <v>34</v>
      </c>
      <c r="N79" s="60" t="s">
        <v>3</v>
      </c>
      <c r="O79" s="472" t="s">
        <v>35</v>
      </c>
      <c r="P79" s="470"/>
      <c r="Q79" s="470"/>
      <c r="R79" s="470"/>
      <c r="S79" s="470"/>
      <c r="T79" s="470"/>
      <c r="U79" s="470"/>
      <c r="V79" s="470"/>
      <c r="W79" s="473"/>
    </row>
    <row r="80" spans="1:24" ht="21">
      <c r="A80" s="62"/>
      <c r="B80" s="168"/>
      <c r="C80" s="63" t="s">
        <v>178</v>
      </c>
      <c r="D80" s="64" t="s">
        <v>36</v>
      </c>
      <c r="E80" s="65"/>
      <c r="F80" s="474" t="s">
        <v>37</v>
      </c>
      <c r="G80" s="474"/>
      <c r="H80" s="474"/>
      <c r="I80" s="65"/>
      <c r="J80" s="66"/>
      <c r="K80" s="329"/>
      <c r="L80" s="68" t="s">
        <v>38</v>
      </c>
      <c r="M80" s="332"/>
      <c r="N80" s="69">
        <f>INT(K80*M80)</f>
        <v>0</v>
      </c>
      <c r="O80" s="70"/>
      <c r="P80" s="71"/>
      <c r="Q80" s="71"/>
      <c r="R80" s="71"/>
      <c r="S80" s="71"/>
      <c r="T80" s="71"/>
      <c r="U80" s="71"/>
      <c r="V80" s="71"/>
      <c r="W80" s="72"/>
    </row>
    <row r="81" spans="1:25" ht="21">
      <c r="A81" s="62"/>
      <c r="B81" s="168"/>
      <c r="C81" s="63" t="s">
        <v>179</v>
      </c>
      <c r="D81" s="64" t="s">
        <v>39</v>
      </c>
      <c r="E81" s="65"/>
      <c r="F81" s="464" t="s">
        <v>37</v>
      </c>
      <c r="G81" s="464"/>
      <c r="H81" s="464"/>
      <c r="I81" s="65"/>
      <c r="J81" s="66"/>
      <c r="K81" s="334"/>
      <c r="L81" s="68" t="s">
        <v>38</v>
      </c>
      <c r="M81" s="332"/>
      <c r="N81" s="69">
        <f>INT(K81*M81)</f>
        <v>0</v>
      </c>
      <c r="O81" s="70"/>
      <c r="P81" s="71"/>
      <c r="Q81" s="71"/>
      <c r="R81" s="71"/>
      <c r="S81" s="71"/>
      <c r="T81" s="71"/>
      <c r="U81" s="71"/>
      <c r="V81" s="71"/>
      <c r="W81" s="72"/>
    </row>
    <row r="82" spans="1:25" ht="21">
      <c r="A82" s="62"/>
      <c r="B82" s="168"/>
      <c r="C82" s="63" t="s">
        <v>40</v>
      </c>
      <c r="D82" s="64" t="s">
        <v>41</v>
      </c>
      <c r="E82" s="65"/>
      <c r="F82" s="464" t="s">
        <v>37</v>
      </c>
      <c r="G82" s="464"/>
      <c r="H82" s="464"/>
      <c r="I82" s="65"/>
      <c r="J82" s="66"/>
      <c r="K82" s="334"/>
      <c r="L82" s="68" t="s">
        <v>38</v>
      </c>
      <c r="M82" s="332"/>
      <c r="N82" s="69">
        <f>INT(K82*M82)</f>
        <v>0</v>
      </c>
      <c r="O82" s="70"/>
      <c r="P82" s="71"/>
      <c r="Q82" s="71"/>
      <c r="R82" s="71"/>
      <c r="S82" s="71"/>
      <c r="T82" s="71"/>
      <c r="U82" s="71"/>
      <c r="V82" s="71"/>
      <c r="W82" s="72"/>
    </row>
    <row r="83" spans="1:25" ht="21">
      <c r="A83" s="62"/>
      <c r="B83" s="168"/>
      <c r="C83" s="63" t="s">
        <v>42</v>
      </c>
      <c r="D83" s="64" t="s">
        <v>43</v>
      </c>
      <c r="E83" s="65"/>
      <c r="F83" s="464" t="s">
        <v>37</v>
      </c>
      <c r="G83" s="464"/>
      <c r="H83" s="464"/>
      <c r="I83" s="65"/>
      <c r="J83" s="66"/>
      <c r="K83" s="329"/>
      <c r="L83" s="68" t="s">
        <v>38</v>
      </c>
      <c r="M83" s="332"/>
      <c r="N83" s="69">
        <f>INT(K83*M83)</f>
        <v>0</v>
      </c>
      <c r="O83" s="70"/>
      <c r="P83" s="71"/>
      <c r="Q83" s="71"/>
      <c r="R83" s="71"/>
      <c r="S83" s="71"/>
      <c r="T83" s="71"/>
      <c r="U83" s="71"/>
      <c r="V83" s="71"/>
      <c r="W83" s="72"/>
    </row>
    <row r="84" spans="1:25" ht="21">
      <c r="A84" s="62"/>
      <c r="B84" s="168"/>
      <c r="C84" s="63"/>
      <c r="D84" s="64"/>
      <c r="E84" s="65"/>
      <c r="F84" s="468"/>
      <c r="G84" s="468"/>
      <c r="H84" s="468"/>
      <c r="I84" s="65"/>
      <c r="J84" s="66"/>
      <c r="K84" s="67"/>
      <c r="L84" s="68"/>
      <c r="M84" s="73"/>
      <c r="N84" s="73"/>
      <c r="O84" s="70"/>
      <c r="P84" s="71"/>
      <c r="Q84" s="71"/>
      <c r="R84" s="71"/>
      <c r="S84" s="71"/>
      <c r="T84" s="71"/>
      <c r="U84" s="71"/>
      <c r="V84" s="71"/>
      <c r="W84" s="72"/>
    </row>
    <row r="85" spans="1:25" ht="21">
      <c r="A85" s="62"/>
      <c r="B85" s="168"/>
      <c r="C85" s="63" t="s">
        <v>180</v>
      </c>
      <c r="D85" s="64" t="s">
        <v>36</v>
      </c>
      <c r="E85" s="65"/>
      <c r="F85" s="464" t="s">
        <v>44</v>
      </c>
      <c r="G85" s="464"/>
      <c r="H85" s="464"/>
      <c r="I85" s="65"/>
      <c r="J85" s="66"/>
      <c r="K85" s="331"/>
      <c r="L85" s="68" t="s">
        <v>38</v>
      </c>
      <c r="M85" s="332"/>
      <c r="N85" s="69">
        <f>INT(K85*M85)</f>
        <v>0</v>
      </c>
      <c r="O85" s="70"/>
      <c r="P85" s="71"/>
      <c r="Q85" s="71"/>
      <c r="R85" s="71"/>
      <c r="S85" s="71"/>
      <c r="T85" s="71"/>
      <c r="U85" s="71"/>
      <c r="V85" s="71"/>
      <c r="W85" s="72"/>
    </row>
    <row r="86" spans="1:25" ht="21">
      <c r="A86" s="62"/>
      <c r="B86" s="168"/>
      <c r="C86" s="63" t="s">
        <v>45</v>
      </c>
      <c r="D86" s="64" t="s">
        <v>39</v>
      </c>
      <c r="E86" s="65"/>
      <c r="F86" s="464" t="s">
        <v>44</v>
      </c>
      <c r="G86" s="464"/>
      <c r="H86" s="464"/>
      <c r="I86" s="65"/>
      <c r="J86" s="66"/>
      <c r="K86" s="331"/>
      <c r="L86" s="68" t="s">
        <v>38</v>
      </c>
      <c r="M86" s="332"/>
      <c r="N86" s="69">
        <f>INT(K86*M86)</f>
        <v>0</v>
      </c>
      <c r="O86" s="70"/>
      <c r="P86" s="71"/>
      <c r="Q86" s="71"/>
      <c r="R86" s="71"/>
      <c r="S86" s="71"/>
      <c r="T86" s="71"/>
      <c r="U86" s="71"/>
      <c r="V86" s="71"/>
      <c r="W86" s="72"/>
    </row>
    <row r="87" spans="1:25" ht="21">
      <c r="A87" s="62"/>
      <c r="B87" s="168"/>
      <c r="C87" s="63" t="s">
        <v>46</v>
      </c>
      <c r="D87" s="64" t="s">
        <v>41</v>
      </c>
      <c r="E87" s="65"/>
      <c r="F87" s="464" t="s">
        <v>44</v>
      </c>
      <c r="G87" s="464"/>
      <c r="H87" s="464"/>
      <c r="I87" s="65"/>
      <c r="J87" s="66"/>
      <c r="K87" s="331"/>
      <c r="L87" s="68" t="s">
        <v>38</v>
      </c>
      <c r="M87" s="332"/>
      <c r="N87" s="69">
        <f>INT(K87*M87)</f>
        <v>0</v>
      </c>
      <c r="O87" s="70"/>
      <c r="P87" s="71"/>
      <c r="Q87" s="71"/>
      <c r="R87" s="71"/>
      <c r="S87" s="71"/>
      <c r="T87" s="71"/>
      <c r="U87" s="71"/>
      <c r="V87" s="71"/>
      <c r="W87" s="72"/>
    </row>
    <row r="88" spans="1:25" ht="21">
      <c r="A88" s="62"/>
      <c r="B88" s="168"/>
      <c r="C88" s="63" t="s">
        <v>47</v>
      </c>
      <c r="D88" s="64" t="s">
        <v>43</v>
      </c>
      <c r="E88" s="65"/>
      <c r="F88" s="464" t="s">
        <v>44</v>
      </c>
      <c r="G88" s="464"/>
      <c r="H88" s="464"/>
      <c r="I88" s="65"/>
      <c r="J88" s="66"/>
      <c r="K88" s="331"/>
      <c r="L88" s="68" t="s">
        <v>38</v>
      </c>
      <c r="M88" s="332"/>
      <c r="N88" s="69">
        <f>INT(K88*M88)</f>
        <v>0</v>
      </c>
      <c r="O88" s="70"/>
      <c r="P88" s="71"/>
      <c r="Q88" s="71"/>
      <c r="R88" s="71"/>
      <c r="S88" s="71"/>
      <c r="T88" s="71"/>
      <c r="U88" s="71"/>
      <c r="V88" s="71"/>
      <c r="W88" s="72"/>
    </row>
    <row r="89" spans="1:25" ht="21">
      <c r="A89" s="62"/>
      <c r="B89" s="168"/>
      <c r="C89" s="63"/>
      <c r="D89" s="64"/>
      <c r="E89" s="65"/>
      <c r="F89" s="164"/>
      <c r="G89" s="164"/>
      <c r="H89" s="164"/>
      <c r="I89" s="65"/>
      <c r="J89" s="66"/>
      <c r="K89" s="67"/>
      <c r="L89" s="68"/>
      <c r="M89" s="73"/>
      <c r="N89" s="73"/>
      <c r="O89" s="70"/>
      <c r="P89" s="71"/>
      <c r="Q89" s="71"/>
      <c r="R89" s="71"/>
      <c r="S89" s="71"/>
      <c r="T89" s="71"/>
      <c r="U89" s="71"/>
      <c r="V89" s="71"/>
      <c r="W89" s="72"/>
      <c r="X89" s="74"/>
      <c r="Y89" s="171"/>
    </row>
    <row r="90" spans="1:25" ht="21">
      <c r="A90" s="62"/>
      <c r="B90" s="168"/>
      <c r="C90" s="63" t="s">
        <v>181</v>
      </c>
      <c r="D90" s="64" t="s">
        <v>48</v>
      </c>
      <c r="E90" s="65"/>
      <c r="F90" s="464"/>
      <c r="G90" s="464"/>
      <c r="H90" s="464"/>
      <c r="I90" s="65"/>
      <c r="J90" s="66"/>
      <c r="K90" s="330"/>
      <c r="L90" s="68" t="s">
        <v>49</v>
      </c>
      <c r="M90" s="227">
        <f>SUM(N80:N88)</f>
        <v>0</v>
      </c>
      <c r="N90" s="73">
        <f>TRUNC(K90%*M90)</f>
        <v>0</v>
      </c>
      <c r="O90" s="70"/>
      <c r="P90" s="71"/>
      <c r="Q90" s="71"/>
      <c r="R90" s="71"/>
      <c r="S90" s="71"/>
      <c r="T90" s="71"/>
      <c r="U90" s="71"/>
      <c r="V90" s="71"/>
      <c r="W90" s="72"/>
    </row>
    <row r="91" spans="1:25" ht="21">
      <c r="A91" s="62"/>
      <c r="B91" s="168"/>
      <c r="C91" s="63" t="s">
        <v>182</v>
      </c>
      <c r="D91" s="64" t="s">
        <v>50</v>
      </c>
      <c r="E91" s="65"/>
      <c r="F91" s="464"/>
      <c r="G91" s="464"/>
      <c r="H91" s="464"/>
      <c r="I91" s="65"/>
      <c r="J91" s="66"/>
      <c r="K91" s="333"/>
      <c r="L91" s="68" t="s">
        <v>49</v>
      </c>
      <c r="M91" s="227"/>
      <c r="N91" s="73">
        <f>TRUNC(SUM(N80:N88)*K91%)</f>
        <v>0</v>
      </c>
      <c r="O91" s="70"/>
      <c r="P91" s="71"/>
      <c r="Q91" s="71"/>
      <c r="R91" s="71"/>
      <c r="S91" s="71"/>
      <c r="T91" s="71"/>
      <c r="U91" s="71"/>
      <c r="V91" s="71"/>
      <c r="W91" s="72"/>
    </row>
    <row r="92" spans="1:25" ht="21">
      <c r="A92" s="62"/>
      <c r="B92" s="168"/>
      <c r="C92" s="63" t="s">
        <v>51</v>
      </c>
      <c r="D92" s="64" t="s">
        <v>52</v>
      </c>
      <c r="E92" s="65"/>
      <c r="F92" s="464"/>
      <c r="G92" s="464"/>
      <c r="H92" s="464"/>
      <c r="I92" s="65"/>
      <c r="J92" s="66"/>
      <c r="K92" s="333"/>
      <c r="L92" s="68" t="s">
        <v>49</v>
      </c>
      <c r="M92" s="227"/>
      <c r="N92" s="73">
        <f>TRUNC(SUM(N80:N88)*K92%)</f>
        <v>0</v>
      </c>
      <c r="O92" s="70"/>
      <c r="P92" s="71"/>
      <c r="Q92" s="71"/>
      <c r="R92" s="71"/>
      <c r="S92" s="71"/>
      <c r="T92" s="71"/>
      <c r="U92" s="71"/>
      <c r="V92" s="71"/>
      <c r="W92" s="72"/>
    </row>
    <row r="93" spans="1:25" ht="21">
      <c r="A93" s="62"/>
      <c r="B93" s="168"/>
      <c r="C93" s="63" t="s">
        <v>53</v>
      </c>
      <c r="D93" s="64" t="s">
        <v>54</v>
      </c>
      <c r="E93" s="65"/>
      <c r="F93" s="464"/>
      <c r="G93" s="464"/>
      <c r="H93" s="464"/>
      <c r="I93" s="65"/>
      <c r="J93" s="66"/>
      <c r="K93" s="333"/>
      <c r="L93" s="68" t="s">
        <v>49</v>
      </c>
      <c r="M93" s="227"/>
      <c r="N93" s="73">
        <f>TRUNC((SUM(N80:N88)+N90)*K93%)</f>
        <v>0</v>
      </c>
      <c r="O93" s="70"/>
      <c r="P93" s="71"/>
      <c r="Q93" s="71"/>
      <c r="R93" s="71"/>
      <c r="S93" s="71"/>
      <c r="T93" s="71"/>
      <c r="U93" s="71"/>
      <c r="V93" s="71"/>
      <c r="W93" s="72"/>
    </row>
    <row r="94" spans="1:25" ht="21">
      <c r="A94" s="62"/>
      <c r="B94" s="168"/>
      <c r="C94" s="63" t="s">
        <v>55</v>
      </c>
      <c r="D94" s="64" t="s">
        <v>56</v>
      </c>
      <c r="E94" s="65"/>
      <c r="F94" s="164"/>
      <c r="G94" s="164"/>
      <c r="H94" s="164"/>
      <c r="I94" s="65"/>
      <c r="J94" s="66"/>
      <c r="K94" s="331"/>
      <c r="L94" s="68"/>
      <c r="M94" s="227">
        <f>SUM(N80:N93)</f>
        <v>0</v>
      </c>
      <c r="N94" s="73">
        <f>TRUNC(K94*M94)</f>
        <v>0</v>
      </c>
      <c r="O94" s="70"/>
      <c r="P94" s="71"/>
      <c r="Q94" s="71"/>
      <c r="R94" s="71"/>
      <c r="S94" s="71"/>
      <c r="T94" s="71"/>
      <c r="U94" s="71"/>
      <c r="V94" s="71"/>
      <c r="W94" s="72"/>
    </row>
    <row r="95" spans="1:25" ht="21">
      <c r="A95" s="62"/>
      <c r="B95" s="168"/>
      <c r="C95" s="63"/>
      <c r="D95" s="64"/>
      <c r="E95" s="65"/>
      <c r="F95" s="464"/>
      <c r="G95" s="464"/>
      <c r="H95" s="464"/>
      <c r="I95" s="65"/>
      <c r="J95" s="66"/>
      <c r="K95" s="67"/>
      <c r="L95" s="68"/>
      <c r="M95" s="223"/>
      <c r="N95" s="73"/>
      <c r="O95" s="70"/>
      <c r="P95" s="71"/>
      <c r="Q95" s="71"/>
      <c r="R95" s="71"/>
      <c r="S95" s="71"/>
      <c r="T95" s="71"/>
      <c r="U95" s="71"/>
      <c r="V95" s="71"/>
      <c r="W95" s="72"/>
    </row>
    <row r="96" spans="1:25" ht="21">
      <c r="A96" s="62"/>
      <c r="B96" s="75"/>
      <c r="C96" s="63"/>
      <c r="D96" s="64" t="s">
        <v>57</v>
      </c>
      <c r="E96" s="65"/>
      <c r="F96" s="464"/>
      <c r="G96" s="464"/>
      <c r="H96" s="464"/>
      <c r="I96" s="65"/>
      <c r="J96" s="66"/>
      <c r="K96" s="67">
        <v>20</v>
      </c>
      <c r="L96" s="68" t="s">
        <v>61</v>
      </c>
      <c r="M96" s="73"/>
      <c r="N96" s="73">
        <f>M94</f>
        <v>0</v>
      </c>
      <c r="O96" s="465"/>
      <c r="P96" s="466"/>
      <c r="Q96" s="466"/>
      <c r="R96" s="466"/>
      <c r="S96" s="466"/>
      <c r="T96" s="466"/>
      <c r="U96" s="466"/>
      <c r="V96" s="466"/>
      <c r="W96" s="467"/>
      <c r="X96" s="74"/>
    </row>
    <row r="97" spans="1:24" ht="21">
      <c r="A97" s="62"/>
      <c r="B97" s="77"/>
      <c r="C97" s="78"/>
      <c r="D97" s="64" t="s">
        <v>58</v>
      </c>
      <c r="E97" s="166"/>
      <c r="F97" s="166"/>
      <c r="G97" s="166"/>
      <c r="H97" s="166"/>
      <c r="I97" s="166"/>
      <c r="J97" s="79"/>
      <c r="K97" s="67">
        <v>1</v>
      </c>
      <c r="L97" s="68" t="s">
        <v>61</v>
      </c>
      <c r="M97" s="80"/>
      <c r="N97" s="73">
        <f>TRUNC(N96/K96)</f>
        <v>0</v>
      </c>
      <c r="O97" s="165"/>
      <c r="P97" s="166"/>
      <c r="Q97" s="166"/>
      <c r="R97" s="166"/>
      <c r="S97" s="166"/>
      <c r="T97" s="166"/>
      <c r="U97" s="166"/>
      <c r="V97" s="166"/>
      <c r="W97" s="167"/>
      <c r="X97" s="99"/>
    </row>
    <row r="98" spans="1:24" ht="21">
      <c r="A98" s="62"/>
      <c r="B98" s="77"/>
      <c r="C98" s="78"/>
      <c r="D98" s="166"/>
      <c r="E98" s="166"/>
      <c r="F98" s="166"/>
      <c r="G98" s="166"/>
      <c r="H98" s="166"/>
      <c r="I98" s="166"/>
      <c r="J98" s="79"/>
      <c r="K98" s="67"/>
      <c r="L98" s="80"/>
      <c r="M98" s="80"/>
      <c r="N98" s="73"/>
      <c r="O98" s="165"/>
      <c r="P98" s="166"/>
      <c r="Q98" s="166"/>
      <c r="R98" s="166"/>
      <c r="S98" s="166"/>
      <c r="T98" s="166"/>
      <c r="U98" s="166"/>
      <c r="V98" s="166"/>
      <c r="W98" s="167"/>
    </row>
    <row r="99" spans="1:24" ht="21">
      <c r="A99" s="62"/>
      <c r="B99" s="168"/>
      <c r="C99" s="65"/>
      <c r="D99" s="65"/>
      <c r="E99" s="65"/>
      <c r="F99" s="65"/>
      <c r="G99" s="65"/>
      <c r="H99" s="65"/>
      <c r="I99" s="65"/>
      <c r="J99" s="66"/>
      <c r="K99" s="67"/>
      <c r="L99" s="68"/>
      <c r="M99" s="73"/>
      <c r="N99" s="73"/>
      <c r="O99" s="86"/>
      <c r="P99" s="87"/>
      <c r="Q99" s="87"/>
      <c r="R99" s="87"/>
      <c r="S99" s="87"/>
      <c r="T99" s="87"/>
      <c r="U99" s="87"/>
      <c r="V99" s="87"/>
      <c r="W99" s="88"/>
    </row>
    <row r="100" spans="1:24" ht="21">
      <c r="A100" s="62"/>
      <c r="B100" s="89"/>
      <c r="C100" s="90"/>
      <c r="D100" s="90"/>
      <c r="E100" s="90"/>
      <c r="F100" s="90"/>
      <c r="G100" s="90"/>
      <c r="H100" s="90"/>
      <c r="I100" s="90"/>
      <c r="J100" s="91"/>
      <c r="K100" s="92"/>
      <c r="L100" s="93"/>
      <c r="M100" s="93"/>
      <c r="N100" s="93"/>
      <c r="O100" s="94"/>
      <c r="P100" s="90"/>
      <c r="Q100" s="90"/>
      <c r="R100" s="90"/>
      <c r="S100" s="90"/>
      <c r="T100" s="90"/>
      <c r="U100" s="90"/>
      <c r="V100" s="90"/>
      <c r="W100" s="95"/>
    </row>
    <row r="101" spans="1:24" s="46" customFormat="1" ht="24">
      <c r="A101" s="42"/>
      <c r="B101" s="43"/>
      <c r="C101" s="475" t="s">
        <v>29</v>
      </c>
      <c r="D101" s="476" t="str">
        <f>D1</f>
        <v>数値図化（1/2500）</v>
      </c>
      <c r="E101" s="477"/>
      <c r="F101" s="477"/>
      <c r="G101" s="477"/>
      <c r="H101" s="477"/>
      <c r="I101" s="477"/>
      <c r="J101" s="477"/>
      <c r="K101" s="477"/>
      <c r="L101" s="477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5"/>
    </row>
    <row r="102" spans="1:24" s="52" customFormat="1" ht="24">
      <c r="A102" s="42"/>
      <c r="B102" s="47">
        <v>5</v>
      </c>
      <c r="C102" s="475"/>
      <c r="D102" s="478" t="str">
        <f>'測量内訳（数値図化）'!H18</f>
        <v>補測編集</v>
      </c>
      <c r="E102" s="479"/>
      <c r="F102" s="479"/>
      <c r="G102" s="479"/>
      <c r="H102" s="479"/>
      <c r="I102" s="479"/>
      <c r="J102" s="479"/>
      <c r="K102" s="479"/>
      <c r="L102" s="479"/>
      <c r="M102" s="48"/>
      <c r="N102" s="49">
        <v>20</v>
      </c>
      <c r="O102" s="50" t="s">
        <v>61</v>
      </c>
      <c r="P102" s="50" t="s">
        <v>31</v>
      </c>
      <c r="Q102" s="50"/>
      <c r="R102" s="50"/>
      <c r="S102" s="50"/>
      <c r="T102" s="50"/>
      <c r="U102" s="50"/>
      <c r="V102" s="50"/>
      <c r="W102" s="51"/>
    </row>
    <row r="103" spans="1:24" s="53" customFormat="1" ht="5.25">
      <c r="B103" s="54"/>
      <c r="C103" s="55"/>
      <c r="D103" s="56"/>
      <c r="E103" s="57"/>
      <c r="F103" s="57"/>
      <c r="G103" s="57"/>
      <c r="H103" s="57"/>
      <c r="I103" s="57"/>
      <c r="J103" s="58"/>
      <c r="K103" s="58"/>
      <c r="M103" s="54"/>
      <c r="N103" s="58"/>
      <c r="O103" s="57"/>
      <c r="P103" s="57"/>
      <c r="Q103" s="57"/>
      <c r="R103" s="57"/>
      <c r="S103" s="57"/>
      <c r="T103" s="57"/>
      <c r="U103" s="57"/>
      <c r="V103" s="57"/>
      <c r="W103" s="58"/>
    </row>
    <row r="104" spans="1:24" ht="24">
      <c r="A104" s="59"/>
      <c r="B104" s="469" t="s">
        <v>32</v>
      </c>
      <c r="C104" s="470"/>
      <c r="D104" s="470"/>
      <c r="E104" s="470"/>
      <c r="F104" s="470"/>
      <c r="G104" s="470"/>
      <c r="H104" s="470"/>
      <c r="I104" s="470"/>
      <c r="J104" s="471"/>
      <c r="K104" s="60" t="s">
        <v>33</v>
      </c>
      <c r="L104" s="60" t="s">
        <v>0</v>
      </c>
      <c r="M104" s="61" t="s">
        <v>34</v>
      </c>
      <c r="N104" s="60" t="s">
        <v>3</v>
      </c>
      <c r="O104" s="472" t="s">
        <v>35</v>
      </c>
      <c r="P104" s="470"/>
      <c r="Q104" s="470"/>
      <c r="R104" s="470"/>
      <c r="S104" s="470"/>
      <c r="T104" s="470"/>
      <c r="U104" s="470"/>
      <c r="V104" s="470"/>
      <c r="W104" s="473"/>
    </row>
    <row r="105" spans="1:24" ht="21">
      <c r="A105" s="62"/>
      <c r="B105" s="168"/>
      <c r="C105" s="63" t="s">
        <v>178</v>
      </c>
      <c r="D105" s="64" t="s">
        <v>36</v>
      </c>
      <c r="E105" s="65"/>
      <c r="F105" s="474" t="s">
        <v>37</v>
      </c>
      <c r="G105" s="474"/>
      <c r="H105" s="474"/>
      <c r="I105" s="65"/>
      <c r="J105" s="66"/>
      <c r="K105" s="329"/>
      <c r="L105" s="68" t="s">
        <v>38</v>
      </c>
      <c r="M105" s="332"/>
      <c r="N105" s="69">
        <f>INT(K105*M105)</f>
        <v>0</v>
      </c>
      <c r="O105" s="70"/>
      <c r="P105" s="71"/>
      <c r="Q105" s="71"/>
      <c r="R105" s="71"/>
      <c r="S105" s="71"/>
      <c r="T105" s="71"/>
      <c r="U105" s="71"/>
      <c r="V105" s="71"/>
      <c r="W105" s="72"/>
    </row>
    <row r="106" spans="1:24" ht="21">
      <c r="A106" s="62"/>
      <c r="B106" s="168"/>
      <c r="C106" s="63" t="s">
        <v>179</v>
      </c>
      <c r="D106" s="64" t="s">
        <v>39</v>
      </c>
      <c r="E106" s="65"/>
      <c r="F106" s="464" t="s">
        <v>37</v>
      </c>
      <c r="G106" s="464"/>
      <c r="H106" s="464"/>
      <c r="I106" s="65"/>
      <c r="J106" s="66"/>
      <c r="K106" s="334"/>
      <c r="L106" s="68" t="s">
        <v>38</v>
      </c>
      <c r="M106" s="332"/>
      <c r="N106" s="69">
        <f>INT(K106*M106)</f>
        <v>0</v>
      </c>
      <c r="O106" s="70"/>
      <c r="P106" s="71"/>
      <c r="Q106" s="71"/>
      <c r="R106" s="71"/>
      <c r="S106" s="71"/>
      <c r="T106" s="71"/>
      <c r="U106" s="71"/>
      <c r="V106" s="71"/>
      <c r="W106" s="72"/>
    </row>
    <row r="107" spans="1:24" ht="21">
      <c r="A107" s="62"/>
      <c r="B107" s="168"/>
      <c r="C107" s="63" t="s">
        <v>40</v>
      </c>
      <c r="D107" s="64" t="s">
        <v>41</v>
      </c>
      <c r="E107" s="65"/>
      <c r="F107" s="464" t="s">
        <v>37</v>
      </c>
      <c r="G107" s="464"/>
      <c r="H107" s="464"/>
      <c r="I107" s="65"/>
      <c r="J107" s="66"/>
      <c r="K107" s="334"/>
      <c r="L107" s="68" t="s">
        <v>38</v>
      </c>
      <c r="M107" s="332"/>
      <c r="N107" s="69">
        <f>INT(K107*M107)</f>
        <v>0</v>
      </c>
      <c r="O107" s="70"/>
      <c r="P107" s="71"/>
      <c r="Q107" s="71"/>
      <c r="R107" s="71"/>
      <c r="S107" s="71"/>
      <c r="T107" s="71"/>
      <c r="U107" s="71"/>
      <c r="V107" s="71"/>
      <c r="W107" s="72"/>
    </row>
    <row r="108" spans="1:24" ht="21">
      <c r="A108" s="62"/>
      <c r="B108" s="168"/>
      <c r="C108" s="63" t="s">
        <v>42</v>
      </c>
      <c r="D108" s="64" t="s">
        <v>43</v>
      </c>
      <c r="E108" s="65"/>
      <c r="F108" s="464" t="s">
        <v>37</v>
      </c>
      <c r="G108" s="464"/>
      <c r="H108" s="464"/>
      <c r="I108" s="65"/>
      <c r="J108" s="66"/>
      <c r="K108" s="329"/>
      <c r="L108" s="68" t="s">
        <v>38</v>
      </c>
      <c r="M108" s="332"/>
      <c r="N108" s="69">
        <f>INT(K108*M108)</f>
        <v>0</v>
      </c>
      <c r="O108" s="70"/>
      <c r="P108" s="71"/>
      <c r="Q108" s="71"/>
      <c r="R108" s="71"/>
      <c r="S108" s="71"/>
      <c r="T108" s="71"/>
      <c r="U108" s="71"/>
      <c r="V108" s="71"/>
      <c r="W108" s="72"/>
    </row>
    <row r="109" spans="1:24" ht="21">
      <c r="A109" s="62"/>
      <c r="B109" s="168"/>
      <c r="C109" s="63"/>
      <c r="D109" s="64"/>
      <c r="E109" s="65"/>
      <c r="F109" s="468"/>
      <c r="G109" s="468"/>
      <c r="H109" s="468"/>
      <c r="I109" s="65"/>
      <c r="J109" s="66"/>
      <c r="K109" s="67"/>
      <c r="L109" s="68"/>
      <c r="M109" s="73"/>
      <c r="N109" s="73"/>
      <c r="O109" s="70"/>
      <c r="P109" s="71"/>
      <c r="Q109" s="71"/>
      <c r="R109" s="71"/>
      <c r="S109" s="71"/>
      <c r="T109" s="71"/>
      <c r="U109" s="71"/>
      <c r="V109" s="71"/>
      <c r="W109" s="72"/>
    </row>
    <row r="110" spans="1:24" ht="21">
      <c r="A110" s="62"/>
      <c r="B110" s="168"/>
      <c r="C110" s="63" t="s">
        <v>180</v>
      </c>
      <c r="D110" s="64" t="s">
        <v>36</v>
      </c>
      <c r="E110" s="65"/>
      <c r="F110" s="464" t="s">
        <v>44</v>
      </c>
      <c r="G110" s="464"/>
      <c r="H110" s="464"/>
      <c r="I110" s="65"/>
      <c r="J110" s="66"/>
      <c r="K110" s="331"/>
      <c r="L110" s="68" t="s">
        <v>38</v>
      </c>
      <c r="M110" s="332"/>
      <c r="N110" s="69">
        <f>INT(K110*M110)</f>
        <v>0</v>
      </c>
      <c r="O110" s="70"/>
      <c r="P110" s="71"/>
      <c r="Q110" s="71"/>
      <c r="R110" s="71"/>
      <c r="S110" s="71"/>
      <c r="T110" s="71"/>
      <c r="U110" s="71"/>
      <c r="V110" s="71"/>
      <c r="W110" s="72"/>
    </row>
    <row r="111" spans="1:24" ht="21">
      <c r="A111" s="62"/>
      <c r="B111" s="168"/>
      <c r="C111" s="63" t="s">
        <v>45</v>
      </c>
      <c r="D111" s="64" t="s">
        <v>39</v>
      </c>
      <c r="E111" s="65"/>
      <c r="F111" s="464" t="s">
        <v>44</v>
      </c>
      <c r="G111" s="464"/>
      <c r="H111" s="464"/>
      <c r="I111" s="65"/>
      <c r="J111" s="66"/>
      <c r="K111" s="331"/>
      <c r="L111" s="68" t="s">
        <v>38</v>
      </c>
      <c r="M111" s="332"/>
      <c r="N111" s="69">
        <f>INT(K111*M111)</f>
        <v>0</v>
      </c>
      <c r="O111" s="70"/>
      <c r="P111" s="71"/>
      <c r="Q111" s="71"/>
      <c r="R111" s="71"/>
      <c r="S111" s="71"/>
      <c r="T111" s="71"/>
      <c r="U111" s="71"/>
      <c r="V111" s="71"/>
      <c r="W111" s="72"/>
    </row>
    <row r="112" spans="1:24" ht="21">
      <c r="A112" s="62"/>
      <c r="B112" s="168"/>
      <c r="C112" s="63" t="s">
        <v>46</v>
      </c>
      <c r="D112" s="64" t="s">
        <v>41</v>
      </c>
      <c r="E112" s="65"/>
      <c r="F112" s="464" t="s">
        <v>44</v>
      </c>
      <c r="G112" s="464"/>
      <c r="H112" s="464"/>
      <c r="I112" s="65"/>
      <c r="J112" s="66"/>
      <c r="K112" s="331"/>
      <c r="L112" s="68" t="s">
        <v>38</v>
      </c>
      <c r="M112" s="332"/>
      <c r="N112" s="69">
        <f>INT(K112*M112)</f>
        <v>0</v>
      </c>
      <c r="O112" s="70"/>
      <c r="P112" s="71"/>
      <c r="Q112" s="71"/>
      <c r="R112" s="71"/>
      <c r="S112" s="71"/>
      <c r="T112" s="71"/>
      <c r="U112" s="71"/>
      <c r="V112" s="71"/>
      <c r="W112" s="72"/>
    </row>
    <row r="113" spans="1:25" ht="21">
      <c r="A113" s="62"/>
      <c r="B113" s="168"/>
      <c r="C113" s="63" t="s">
        <v>47</v>
      </c>
      <c r="D113" s="64" t="s">
        <v>43</v>
      </c>
      <c r="E113" s="65"/>
      <c r="F113" s="464" t="s">
        <v>44</v>
      </c>
      <c r="G113" s="464"/>
      <c r="H113" s="464"/>
      <c r="I113" s="65"/>
      <c r="J113" s="66"/>
      <c r="K113" s="331"/>
      <c r="L113" s="68" t="s">
        <v>38</v>
      </c>
      <c r="M113" s="332"/>
      <c r="N113" s="69">
        <f>INT(K113*M113)</f>
        <v>0</v>
      </c>
      <c r="O113" s="70"/>
      <c r="P113" s="71"/>
      <c r="Q113" s="71"/>
      <c r="R113" s="71"/>
      <c r="S113" s="71"/>
      <c r="T113" s="71"/>
      <c r="U113" s="71"/>
      <c r="V113" s="71"/>
      <c r="W113" s="72"/>
    </row>
    <row r="114" spans="1:25" ht="21">
      <c r="A114" s="62"/>
      <c r="B114" s="168"/>
      <c r="C114" s="63"/>
      <c r="D114" s="64"/>
      <c r="E114" s="65"/>
      <c r="F114" s="164"/>
      <c r="G114" s="164"/>
      <c r="H114" s="164"/>
      <c r="I114" s="65"/>
      <c r="J114" s="66"/>
      <c r="K114" s="67"/>
      <c r="L114" s="68"/>
      <c r="M114" s="73"/>
      <c r="N114" s="73"/>
      <c r="O114" s="70"/>
      <c r="P114" s="71"/>
      <c r="Q114" s="71"/>
      <c r="R114" s="71"/>
      <c r="S114" s="71"/>
      <c r="T114" s="71"/>
      <c r="U114" s="71"/>
      <c r="V114" s="71"/>
      <c r="W114" s="72"/>
      <c r="X114" s="74"/>
      <c r="Y114" s="171"/>
    </row>
    <row r="115" spans="1:25" ht="21">
      <c r="A115" s="62"/>
      <c r="B115" s="168"/>
      <c r="C115" s="63" t="s">
        <v>181</v>
      </c>
      <c r="D115" s="64" t="s">
        <v>48</v>
      </c>
      <c r="E115" s="65"/>
      <c r="F115" s="464"/>
      <c r="G115" s="464"/>
      <c r="H115" s="464"/>
      <c r="I115" s="65"/>
      <c r="J115" s="66"/>
      <c r="K115" s="330"/>
      <c r="L115" s="68" t="s">
        <v>49</v>
      </c>
      <c r="M115" s="227">
        <f>SUM(N105:N113)</f>
        <v>0</v>
      </c>
      <c r="N115" s="73">
        <f>TRUNC(K115%*M115)</f>
        <v>0</v>
      </c>
      <c r="O115" s="70"/>
      <c r="P115" s="71"/>
      <c r="Q115" s="71"/>
      <c r="R115" s="71"/>
      <c r="S115" s="71"/>
      <c r="T115" s="71"/>
      <c r="U115" s="71"/>
      <c r="V115" s="71"/>
      <c r="W115" s="72"/>
    </row>
    <row r="116" spans="1:25" ht="21">
      <c r="A116" s="62"/>
      <c r="B116" s="168"/>
      <c r="C116" s="63" t="s">
        <v>182</v>
      </c>
      <c r="D116" s="64" t="s">
        <v>50</v>
      </c>
      <c r="E116" s="65"/>
      <c r="F116" s="464"/>
      <c r="G116" s="464"/>
      <c r="H116" s="464"/>
      <c r="I116" s="65"/>
      <c r="J116" s="66"/>
      <c r="K116" s="333"/>
      <c r="L116" s="68" t="s">
        <v>49</v>
      </c>
      <c r="M116" s="227"/>
      <c r="N116" s="73">
        <f>TRUNC(SUM(N105:N113)*K116%)</f>
        <v>0</v>
      </c>
      <c r="O116" s="70"/>
      <c r="P116" s="71"/>
      <c r="Q116" s="71"/>
      <c r="R116" s="71"/>
      <c r="S116" s="71"/>
      <c r="T116" s="71"/>
      <c r="U116" s="71"/>
      <c r="V116" s="71"/>
      <c r="W116" s="72"/>
    </row>
    <row r="117" spans="1:25" ht="21">
      <c r="A117" s="62"/>
      <c r="B117" s="168"/>
      <c r="C117" s="63" t="s">
        <v>51</v>
      </c>
      <c r="D117" s="64" t="s">
        <v>52</v>
      </c>
      <c r="E117" s="65"/>
      <c r="F117" s="464"/>
      <c r="G117" s="464"/>
      <c r="H117" s="464"/>
      <c r="I117" s="65"/>
      <c r="J117" s="66"/>
      <c r="K117" s="333"/>
      <c r="L117" s="68" t="s">
        <v>49</v>
      </c>
      <c r="M117" s="227"/>
      <c r="N117" s="73">
        <f>TRUNC(SUM(N105:N113)*K117%)</f>
        <v>0</v>
      </c>
      <c r="O117" s="70"/>
      <c r="P117" s="71"/>
      <c r="Q117" s="71"/>
      <c r="R117" s="71"/>
      <c r="S117" s="71"/>
      <c r="T117" s="71"/>
      <c r="U117" s="71"/>
      <c r="V117" s="71"/>
      <c r="W117" s="72"/>
    </row>
    <row r="118" spans="1:25" ht="21">
      <c r="A118" s="62"/>
      <c r="B118" s="168"/>
      <c r="C118" s="63" t="s">
        <v>53</v>
      </c>
      <c r="D118" s="64" t="s">
        <v>54</v>
      </c>
      <c r="E118" s="65"/>
      <c r="F118" s="464"/>
      <c r="G118" s="464"/>
      <c r="H118" s="464"/>
      <c r="I118" s="65"/>
      <c r="J118" s="66"/>
      <c r="K118" s="333"/>
      <c r="L118" s="68" t="s">
        <v>49</v>
      </c>
      <c r="M118" s="227"/>
      <c r="N118" s="73">
        <f>TRUNC((SUM(N105:N113)+N115)*K118%)</f>
        <v>0</v>
      </c>
      <c r="O118" s="70"/>
      <c r="P118" s="71"/>
      <c r="Q118" s="71"/>
      <c r="R118" s="71"/>
      <c r="S118" s="71"/>
      <c r="T118" s="71"/>
      <c r="U118" s="71"/>
      <c r="V118" s="71"/>
      <c r="W118" s="72"/>
    </row>
    <row r="119" spans="1:25" ht="21">
      <c r="A119" s="62"/>
      <c r="B119" s="168"/>
      <c r="C119" s="63" t="s">
        <v>55</v>
      </c>
      <c r="D119" s="64" t="s">
        <v>56</v>
      </c>
      <c r="E119" s="65"/>
      <c r="F119" s="164"/>
      <c r="G119" s="164"/>
      <c r="H119" s="164"/>
      <c r="I119" s="65"/>
      <c r="J119" s="66"/>
      <c r="K119" s="331"/>
      <c r="L119" s="68"/>
      <c r="M119" s="227">
        <f>SUM(N105:N118)</f>
        <v>0</v>
      </c>
      <c r="N119" s="73">
        <f>TRUNC(K119*M119)</f>
        <v>0</v>
      </c>
      <c r="O119" s="70"/>
      <c r="P119" s="71"/>
      <c r="Q119" s="71"/>
      <c r="R119" s="71"/>
      <c r="S119" s="71"/>
      <c r="T119" s="71"/>
      <c r="U119" s="71"/>
      <c r="V119" s="71"/>
      <c r="W119" s="72"/>
    </row>
    <row r="120" spans="1:25" ht="21">
      <c r="A120" s="62"/>
      <c r="B120" s="168"/>
      <c r="C120" s="63"/>
      <c r="D120" s="64"/>
      <c r="E120" s="65"/>
      <c r="F120" s="464"/>
      <c r="G120" s="464"/>
      <c r="H120" s="464"/>
      <c r="I120" s="65"/>
      <c r="J120" s="66"/>
      <c r="K120" s="67"/>
      <c r="L120" s="68"/>
      <c r="M120" s="223"/>
      <c r="N120" s="73"/>
      <c r="O120" s="70"/>
      <c r="P120" s="71"/>
      <c r="Q120" s="71"/>
      <c r="R120" s="71"/>
      <c r="S120" s="71"/>
      <c r="T120" s="71"/>
      <c r="U120" s="71"/>
      <c r="V120" s="71"/>
      <c r="W120" s="72"/>
    </row>
    <row r="121" spans="1:25" ht="21">
      <c r="A121" s="62"/>
      <c r="B121" s="75"/>
      <c r="C121" s="63"/>
      <c r="D121" s="64" t="s">
        <v>57</v>
      </c>
      <c r="E121" s="65"/>
      <c r="F121" s="464"/>
      <c r="G121" s="464"/>
      <c r="H121" s="464"/>
      <c r="I121" s="65"/>
      <c r="J121" s="66"/>
      <c r="K121" s="97">
        <v>20</v>
      </c>
      <c r="L121" s="98" t="s">
        <v>61</v>
      </c>
      <c r="M121" s="73"/>
      <c r="N121" s="73">
        <f>M119</f>
        <v>0</v>
      </c>
      <c r="O121" s="465"/>
      <c r="P121" s="466"/>
      <c r="Q121" s="466"/>
      <c r="R121" s="466"/>
      <c r="S121" s="466"/>
      <c r="T121" s="466"/>
      <c r="U121" s="466"/>
      <c r="V121" s="466"/>
      <c r="W121" s="467"/>
      <c r="X121" s="74"/>
    </row>
    <row r="122" spans="1:25" ht="21">
      <c r="A122" s="62"/>
      <c r="B122" s="77"/>
      <c r="C122" s="78"/>
      <c r="D122" s="64" t="s">
        <v>58</v>
      </c>
      <c r="E122" s="166"/>
      <c r="F122" s="166"/>
      <c r="G122" s="166"/>
      <c r="H122" s="166"/>
      <c r="I122" s="166"/>
      <c r="J122" s="79"/>
      <c r="K122" s="97">
        <v>1</v>
      </c>
      <c r="L122" s="98" t="s">
        <v>61</v>
      </c>
      <c r="M122" s="80"/>
      <c r="N122" s="73">
        <f>TRUNC(N121/K121)</f>
        <v>0</v>
      </c>
      <c r="O122" s="165"/>
      <c r="P122" s="166"/>
      <c r="Q122" s="166"/>
      <c r="R122" s="166"/>
      <c r="S122" s="166"/>
      <c r="T122" s="166"/>
      <c r="U122" s="166"/>
      <c r="V122" s="166"/>
      <c r="W122" s="167"/>
      <c r="X122" s="99"/>
    </row>
    <row r="123" spans="1:25" ht="21">
      <c r="A123" s="62"/>
      <c r="B123" s="77"/>
      <c r="C123" s="78"/>
      <c r="D123" s="166"/>
      <c r="E123" s="166"/>
      <c r="F123" s="166"/>
      <c r="G123" s="166"/>
      <c r="H123" s="166"/>
      <c r="I123" s="166"/>
      <c r="J123" s="79"/>
      <c r="K123" s="100"/>
      <c r="L123" s="85"/>
      <c r="M123" s="80"/>
      <c r="N123" s="73"/>
      <c r="O123" s="165"/>
      <c r="P123" s="166"/>
      <c r="Q123" s="166"/>
      <c r="R123" s="166"/>
      <c r="S123" s="166"/>
      <c r="T123" s="166"/>
      <c r="U123" s="166"/>
      <c r="V123" s="166"/>
      <c r="W123" s="167"/>
    </row>
    <row r="124" spans="1:25" ht="21">
      <c r="A124" s="62"/>
      <c r="B124" s="168"/>
      <c r="C124" s="65"/>
      <c r="D124" s="65"/>
      <c r="E124" s="65"/>
      <c r="F124" s="65"/>
      <c r="G124" s="65"/>
      <c r="H124" s="65"/>
      <c r="I124" s="65"/>
      <c r="J124" s="66"/>
      <c r="K124" s="67"/>
      <c r="L124" s="68"/>
      <c r="M124" s="73"/>
      <c r="N124" s="73"/>
      <c r="O124" s="86"/>
      <c r="P124" s="87"/>
      <c r="Q124" s="87"/>
      <c r="R124" s="87"/>
      <c r="S124" s="87"/>
      <c r="T124" s="87"/>
      <c r="U124" s="87"/>
      <c r="V124" s="87"/>
      <c r="W124" s="88"/>
    </row>
    <row r="125" spans="1:25" ht="21">
      <c r="A125" s="62"/>
      <c r="B125" s="89"/>
      <c r="C125" s="90"/>
      <c r="D125" s="90"/>
      <c r="E125" s="90"/>
      <c r="F125" s="90"/>
      <c r="G125" s="90"/>
      <c r="H125" s="90"/>
      <c r="I125" s="90"/>
      <c r="J125" s="91"/>
      <c r="K125" s="92"/>
      <c r="L125" s="93"/>
      <c r="M125" s="93"/>
      <c r="N125" s="93"/>
      <c r="O125" s="94"/>
      <c r="P125" s="90"/>
      <c r="Q125" s="90"/>
      <c r="R125" s="90"/>
      <c r="S125" s="90"/>
      <c r="T125" s="90"/>
      <c r="U125" s="90"/>
      <c r="V125" s="90"/>
      <c r="W125" s="95"/>
    </row>
    <row r="126" spans="1:25" s="46" customFormat="1" ht="24">
      <c r="A126" s="42"/>
      <c r="B126" s="43"/>
      <c r="C126" s="475" t="s">
        <v>29</v>
      </c>
      <c r="D126" s="476" t="str">
        <f>'明細（測量）'!D1:L1</f>
        <v>数値図化（1/2500）</v>
      </c>
      <c r="E126" s="477"/>
      <c r="F126" s="477"/>
      <c r="G126" s="477"/>
      <c r="H126" s="477"/>
      <c r="I126" s="477"/>
      <c r="J126" s="477"/>
      <c r="K126" s="477"/>
      <c r="L126" s="477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5"/>
    </row>
    <row r="127" spans="1:25" s="52" customFormat="1" ht="24">
      <c r="A127" s="42"/>
      <c r="B127" s="47">
        <v>6</v>
      </c>
      <c r="C127" s="475"/>
      <c r="D127" s="478" t="str">
        <f>'測量内訳（数値図化）'!H20</f>
        <v>数値地形図データファイルの作成</v>
      </c>
      <c r="E127" s="479"/>
      <c r="F127" s="479"/>
      <c r="G127" s="479"/>
      <c r="H127" s="479"/>
      <c r="I127" s="479"/>
      <c r="J127" s="479"/>
      <c r="K127" s="479"/>
      <c r="L127" s="479"/>
      <c r="M127" s="48"/>
      <c r="N127" s="49">
        <v>20</v>
      </c>
      <c r="O127" s="50" t="s">
        <v>30</v>
      </c>
      <c r="P127" s="50" t="s">
        <v>31</v>
      </c>
      <c r="Q127" s="50"/>
      <c r="R127" s="50"/>
      <c r="S127" s="50"/>
      <c r="T127" s="50"/>
      <c r="U127" s="50"/>
      <c r="V127" s="50"/>
      <c r="W127" s="51"/>
    </row>
    <row r="128" spans="1:25" s="53" customFormat="1" ht="5.25">
      <c r="B128" s="54"/>
      <c r="C128" s="55"/>
      <c r="D128" s="56"/>
      <c r="E128" s="57"/>
      <c r="F128" s="57"/>
      <c r="G128" s="57"/>
      <c r="H128" s="57"/>
      <c r="I128" s="57"/>
      <c r="J128" s="58"/>
      <c r="K128" s="58"/>
      <c r="M128" s="54"/>
      <c r="N128" s="58"/>
      <c r="O128" s="57"/>
      <c r="P128" s="57"/>
      <c r="Q128" s="57"/>
      <c r="R128" s="57"/>
      <c r="S128" s="57"/>
      <c r="T128" s="57"/>
      <c r="U128" s="57"/>
      <c r="V128" s="57"/>
      <c r="W128" s="58"/>
    </row>
    <row r="129" spans="1:25" ht="24">
      <c r="A129" s="59"/>
      <c r="B129" s="469" t="s">
        <v>32</v>
      </c>
      <c r="C129" s="470"/>
      <c r="D129" s="470"/>
      <c r="E129" s="470"/>
      <c r="F129" s="470"/>
      <c r="G129" s="470"/>
      <c r="H129" s="470"/>
      <c r="I129" s="470"/>
      <c r="J129" s="471"/>
      <c r="K129" s="60" t="s">
        <v>33</v>
      </c>
      <c r="L129" s="60" t="s">
        <v>0</v>
      </c>
      <c r="M129" s="61" t="s">
        <v>34</v>
      </c>
      <c r="N129" s="60" t="s">
        <v>3</v>
      </c>
      <c r="O129" s="472" t="s">
        <v>35</v>
      </c>
      <c r="P129" s="470"/>
      <c r="Q129" s="470"/>
      <c r="R129" s="470"/>
      <c r="S129" s="470"/>
      <c r="T129" s="470"/>
      <c r="U129" s="470"/>
      <c r="V129" s="470"/>
      <c r="W129" s="473"/>
    </row>
    <row r="130" spans="1:25" ht="21">
      <c r="A130" s="62"/>
      <c r="B130" s="168"/>
      <c r="C130" s="63" t="s">
        <v>178</v>
      </c>
      <c r="D130" s="64" t="s">
        <v>36</v>
      </c>
      <c r="E130" s="65"/>
      <c r="F130" s="474" t="s">
        <v>37</v>
      </c>
      <c r="G130" s="474"/>
      <c r="H130" s="474"/>
      <c r="I130" s="65"/>
      <c r="J130" s="66"/>
      <c r="K130" s="329"/>
      <c r="L130" s="68" t="s">
        <v>38</v>
      </c>
      <c r="M130" s="332"/>
      <c r="N130" s="69">
        <f>INT(K130*M130)</f>
        <v>0</v>
      </c>
      <c r="O130" s="70"/>
      <c r="P130" s="71"/>
      <c r="Q130" s="71"/>
      <c r="R130" s="71"/>
      <c r="S130" s="71"/>
      <c r="T130" s="71"/>
      <c r="U130" s="71"/>
      <c r="V130" s="71"/>
      <c r="W130" s="72"/>
    </row>
    <row r="131" spans="1:25" ht="21">
      <c r="A131" s="62"/>
      <c r="B131" s="168"/>
      <c r="C131" s="63" t="s">
        <v>179</v>
      </c>
      <c r="D131" s="64" t="s">
        <v>39</v>
      </c>
      <c r="E131" s="65"/>
      <c r="F131" s="464" t="s">
        <v>37</v>
      </c>
      <c r="G131" s="464"/>
      <c r="H131" s="464"/>
      <c r="I131" s="65"/>
      <c r="J131" s="66"/>
      <c r="K131" s="334"/>
      <c r="L131" s="68" t="s">
        <v>38</v>
      </c>
      <c r="M131" s="332"/>
      <c r="N131" s="69">
        <f>INT(K131*M131)</f>
        <v>0</v>
      </c>
      <c r="O131" s="70"/>
      <c r="P131" s="71"/>
      <c r="Q131" s="71"/>
      <c r="R131" s="71"/>
      <c r="S131" s="71"/>
      <c r="T131" s="71"/>
      <c r="U131" s="71"/>
      <c r="V131" s="71"/>
      <c r="W131" s="72"/>
    </row>
    <row r="132" spans="1:25" ht="21">
      <c r="A132" s="62"/>
      <c r="B132" s="168"/>
      <c r="C132" s="63" t="s">
        <v>40</v>
      </c>
      <c r="D132" s="64" t="s">
        <v>41</v>
      </c>
      <c r="E132" s="65"/>
      <c r="F132" s="464" t="s">
        <v>37</v>
      </c>
      <c r="G132" s="464"/>
      <c r="H132" s="464"/>
      <c r="I132" s="65"/>
      <c r="J132" s="66"/>
      <c r="K132" s="334"/>
      <c r="L132" s="68" t="s">
        <v>38</v>
      </c>
      <c r="M132" s="332"/>
      <c r="N132" s="69">
        <f>INT(K132*M132)</f>
        <v>0</v>
      </c>
      <c r="O132" s="70"/>
      <c r="P132" s="71"/>
      <c r="Q132" s="71"/>
      <c r="R132" s="71"/>
      <c r="S132" s="71"/>
      <c r="T132" s="71"/>
      <c r="U132" s="71"/>
      <c r="V132" s="71"/>
      <c r="W132" s="72"/>
    </row>
    <row r="133" spans="1:25" ht="21">
      <c r="A133" s="62"/>
      <c r="B133" s="168"/>
      <c r="C133" s="63" t="s">
        <v>42</v>
      </c>
      <c r="D133" s="64" t="s">
        <v>43</v>
      </c>
      <c r="E133" s="65"/>
      <c r="F133" s="464" t="s">
        <v>37</v>
      </c>
      <c r="G133" s="464"/>
      <c r="H133" s="464"/>
      <c r="I133" s="65"/>
      <c r="J133" s="66"/>
      <c r="K133" s="329"/>
      <c r="L133" s="68" t="s">
        <v>38</v>
      </c>
      <c r="M133" s="332"/>
      <c r="N133" s="69">
        <f>INT(K133*M133)</f>
        <v>0</v>
      </c>
      <c r="O133" s="70"/>
      <c r="P133" s="71"/>
      <c r="Q133" s="71"/>
      <c r="R133" s="71"/>
      <c r="S133" s="71"/>
      <c r="T133" s="71"/>
      <c r="U133" s="71"/>
      <c r="V133" s="71"/>
      <c r="W133" s="72"/>
    </row>
    <row r="134" spans="1:25" ht="21">
      <c r="A134" s="62"/>
      <c r="B134" s="168"/>
      <c r="C134" s="63"/>
      <c r="D134" s="64"/>
      <c r="E134" s="65"/>
      <c r="F134" s="468"/>
      <c r="G134" s="468"/>
      <c r="H134" s="468"/>
      <c r="I134" s="65"/>
      <c r="J134" s="66"/>
      <c r="K134" s="67"/>
      <c r="L134" s="68"/>
      <c r="M134" s="73"/>
      <c r="N134" s="73"/>
      <c r="O134" s="70"/>
      <c r="P134" s="71"/>
      <c r="Q134" s="71"/>
      <c r="R134" s="71"/>
      <c r="S134" s="71"/>
      <c r="T134" s="71"/>
      <c r="U134" s="71"/>
      <c r="V134" s="71"/>
      <c r="W134" s="72"/>
    </row>
    <row r="135" spans="1:25" ht="21">
      <c r="A135" s="62"/>
      <c r="B135" s="168"/>
      <c r="C135" s="63" t="s">
        <v>180</v>
      </c>
      <c r="D135" s="64" t="s">
        <v>36</v>
      </c>
      <c r="E135" s="65"/>
      <c r="F135" s="464" t="s">
        <v>44</v>
      </c>
      <c r="G135" s="464"/>
      <c r="H135" s="464"/>
      <c r="I135" s="65"/>
      <c r="J135" s="66"/>
      <c r="K135" s="331"/>
      <c r="L135" s="68" t="s">
        <v>38</v>
      </c>
      <c r="M135" s="332"/>
      <c r="N135" s="69">
        <f>INT(K135*M135)</f>
        <v>0</v>
      </c>
      <c r="O135" s="70"/>
      <c r="P135" s="71"/>
      <c r="Q135" s="71"/>
      <c r="R135" s="71"/>
      <c r="S135" s="71"/>
      <c r="T135" s="71"/>
      <c r="U135" s="71"/>
      <c r="V135" s="71"/>
      <c r="W135" s="72"/>
    </row>
    <row r="136" spans="1:25" ht="21">
      <c r="A136" s="62"/>
      <c r="B136" s="168"/>
      <c r="C136" s="63" t="s">
        <v>45</v>
      </c>
      <c r="D136" s="64" t="s">
        <v>39</v>
      </c>
      <c r="E136" s="65"/>
      <c r="F136" s="464" t="s">
        <v>44</v>
      </c>
      <c r="G136" s="464"/>
      <c r="H136" s="464"/>
      <c r="I136" s="65"/>
      <c r="J136" s="66"/>
      <c r="K136" s="331"/>
      <c r="L136" s="68" t="s">
        <v>38</v>
      </c>
      <c r="M136" s="332"/>
      <c r="N136" s="69">
        <f>INT(K136*M136)</f>
        <v>0</v>
      </c>
      <c r="O136" s="70"/>
      <c r="P136" s="71"/>
      <c r="Q136" s="71"/>
      <c r="R136" s="71"/>
      <c r="S136" s="71"/>
      <c r="T136" s="71"/>
      <c r="U136" s="71"/>
      <c r="V136" s="71"/>
      <c r="W136" s="72"/>
    </row>
    <row r="137" spans="1:25" ht="21">
      <c r="A137" s="62"/>
      <c r="B137" s="168"/>
      <c r="C137" s="63" t="s">
        <v>46</v>
      </c>
      <c r="D137" s="64" t="s">
        <v>41</v>
      </c>
      <c r="E137" s="65"/>
      <c r="F137" s="464" t="s">
        <v>44</v>
      </c>
      <c r="G137" s="464"/>
      <c r="H137" s="464"/>
      <c r="I137" s="65"/>
      <c r="J137" s="66"/>
      <c r="K137" s="331"/>
      <c r="L137" s="68" t="s">
        <v>38</v>
      </c>
      <c r="M137" s="332"/>
      <c r="N137" s="69">
        <f>INT(K137*M137)</f>
        <v>0</v>
      </c>
      <c r="O137" s="70"/>
      <c r="P137" s="71"/>
      <c r="Q137" s="71"/>
      <c r="R137" s="71"/>
      <c r="S137" s="71"/>
      <c r="T137" s="71"/>
      <c r="U137" s="71"/>
      <c r="V137" s="71"/>
      <c r="W137" s="72"/>
    </row>
    <row r="138" spans="1:25" ht="21">
      <c r="A138" s="62"/>
      <c r="B138" s="168"/>
      <c r="C138" s="63" t="s">
        <v>47</v>
      </c>
      <c r="D138" s="64" t="s">
        <v>43</v>
      </c>
      <c r="E138" s="65"/>
      <c r="F138" s="464" t="s">
        <v>44</v>
      </c>
      <c r="G138" s="464"/>
      <c r="H138" s="464"/>
      <c r="I138" s="65"/>
      <c r="J138" s="66"/>
      <c r="K138" s="331"/>
      <c r="L138" s="68" t="s">
        <v>38</v>
      </c>
      <c r="M138" s="332"/>
      <c r="N138" s="69">
        <f>INT(K138*M138)</f>
        <v>0</v>
      </c>
      <c r="O138" s="70"/>
      <c r="P138" s="71"/>
      <c r="Q138" s="71"/>
      <c r="R138" s="71"/>
      <c r="S138" s="71"/>
      <c r="T138" s="71"/>
      <c r="U138" s="71"/>
      <c r="V138" s="71"/>
      <c r="W138" s="72"/>
    </row>
    <row r="139" spans="1:25" ht="21">
      <c r="A139" s="62"/>
      <c r="B139" s="168"/>
      <c r="C139" s="63"/>
      <c r="D139" s="64"/>
      <c r="E139" s="65"/>
      <c r="F139" s="164"/>
      <c r="G139" s="164"/>
      <c r="H139" s="164"/>
      <c r="I139" s="65"/>
      <c r="J139" s="66"/>
      <c r="K139" s="67"/>
      <c r="L139" s="68"/>
      <c r="M139" s="73"/>
      <c r="N139" s="73"/>
      <c r="O139" s="70"/>
      <c r="P139" s="71"/>
      <c r="Q139" s="71"/>
      <c r="R139" s="71"/>
      <c r="S139" s="71"/>
      <c r="T139" s="71"/>
      <c r="U139" s="71"/>
      <c r="V139" s="71"/>
      <c r="W139" s="72"/>
      <c r="X139" s="74"/>
      <c r="Y139" s="170"/>
    </row>
    <row r="140" spans="1:25" ht="21">
      <c r="A140" s="62"/>
      <c r="B140" s="168"/>
      <c r="C140" s="63" t="s">
        <v>181</v>
      </c>
      <c r="D140" s="64" t="s">
        <v>48</v>
      </c>
      <c r="E140" s="65"/>
      <c r="F140" s="464"/>
      <c r="G140" s="464"/>
      <c r="H140" s="464"/>
      <c r="I140" s="65"/>
      <c r="J140" s="66"/>
      <c r="K140" s="330"/>
      <c r="L140" s="68" t="s">
        <v>49</v>
      </c>
      <c r="M140" s="227">
        <f>SUM(N130:N138)</f>
        <v>0</v>
      </c>
      <c r="N140" s="73">
        <f>TRUNC(K140%*M140)</f>
        <v>0</v>
      </c>
      <c r="O140" s="70"/>
      <c r="P140" s="71"/>
      <c r="Q140" s="71"/>
      <c r="R140" s="71"/>
      <c r="S140" s="71"/>
      <c r="T140" s="71"/>
      <c r="U140" s="71"/>
      <c r="V140" s="71"/>
      <c r="W140" s="72"/>
    </row>
    <row r="141" spans="1:25" ht="21">
      <c r="A141" s="62"/>
      <c r="B141" s="168"/>
      <c r="C141" s="63" t="s">
        <v>182</v>
      </c>
      <c r="D141" s="64" t="s">
        <v>50</v>
      </c>
      <c r="E141" s="65"/>
      <c r="F141" s="464"/>
      <c r="G141" s="464"/>
      <c r="H141" s="464"/>
      <c r="I141" s="65"/>
      <c r="J141" s="66"/>
      <c r="K141" s="333"/>
      <c r="L141" s="68" t="s">
        <v>49</v>
      </c>
      <c r="M141" s="227">
        <f>SUM(N130:N138)</f>
        <v>0</v>
      </c>
      <c r="N141" s="73">
        <f>TRUNC(K141%*M141)</f>
        <v>0</v>
      </c>
      <c r="O141" s="70"/>
      <c r="P141" s="71"/>
      <c r="Q141" s="71"/>
      <c r="R141" s="71"/>
      <c r="S141" s="71"/>
      <c r="T141" s="71"/>
      <c r="U141" s="71"/>
      <c r="V141" s="71"/>
      <c r="W141" s="72"/>
    </row>
    <row r="142" spans="1:25" ht="21">
      <c r="A142" s="62"/>
      <c r="B142" s="168"/>
      <c r="C142" s="63" t="s">
        <v>51</v>
      </c>
      <c r="D142" s="64" t="s">
        <v>52</v>
      </c>
      <c r="E142" s="65"/>
      <c r="F142" s="464"/>
      <c r="G142" s="464"/>
      <c r="H142" s="464"/>
      <c r="I142" s="65"/>
      <c r="J142" s="66"/>
      <c r="K142" s="333"/>
      <c r="L142" s="68" t="s">
        <v>49</v>
      </c>
      <c r="M142" s="227">
        <f>SUM(N130:N138)</f>
        <v>0</v>
      </c>
      <c r="N142" s="73">
        <f>TRUNC(K142%*M142)</f>
        <v>0</v>
      </c>
      <c r="O142" s="70"/>
      <c r="P142" s="71"/>
      <c r="Q142" s="71"/>
      <c r="R142" s="71"/>
      <c r="S142" s="71"/>
      <c r="T142" s="71"/>
      <c r="U142" s="71"/>
      <c r="V142" s="71"/>
      <c r="W142" s="72"/>
    </row>
    <row r="143" spans="1:25" ht="21">
      <c r="A143" s="62"/>
      <c r="B143" s="168"/>
      <c r="C143" s="63" t="s">
        <v>53</v>
      </c>
      <c r="D143" s="64" t="s">
        <v>54</v>
      </c>
      <c r="E143" s="65"/>
      <c r="F143" s="464"/>
      <c r="G143" s="464"/>
      <c r="H143" s="464"/>
      <c r="I143" s="65"/>
      <c r="J143" s="66"/>
      <c r="K143" s="333"/>
      <c r="L143" s="68" t="s">
        <v>49</v>
      </c>
      <c r="M143" s="227">
        <f>SUM(N130:N140)</f>
        <v>0</v>
      </c>
      <c r="N143" s="73">
        <f>TRUNC(K143%*M143)</f>
        <v>0</v>
      </c>
      <c r="O143" s="70"/>
      <c r="P143" s="71"/>
      <c r="Q143" s="71"/>
      <c r="R143" s="71"/>
      <c r="S143" s="71"/>
      <c r="T143" s="71"/>
      <c r="U143" s="71"/>
      <c r="V143" s="71"/>
      <c r="W143" s="72"/>
      <c r="X143" s="74"/>
    </row>
    <row r="144" spans="1:25" ht="21">
      <c r="A144" s="62"/>
      <c r="B144" s="168"/>
      <c r="C144" s="63" t="s">
        <v>55</v>
      </c>
      <c r="D144" s="64" t="s">
        <v>56</v>
      </c>
      <c r="E144" s="65"/>
      <c r="F144" s="164"/>
      <c r="G144" s="164"/>
      <c r="H144" s="164"/>
      <c r="I144" s="65"/>
      <c r="J144" s="66"/>
      <c r="K144" s="331"/>
      <c r="L144" s="68"/>
      <c r="M144" s="227">
        <f>SUM(N130:N143)</f>
        <v>0</v>
      </c>
      <c r="N144" s="73">
        <f>TRUNC(K144*M144)</f>
        <v>0</v>
      </c>
      <c r="O144" s="101"/>
      <c r="P144" s="102"/>
      <c r="Q144" s="71"/>
      <c r="R144" s="71"/>
      <c r="S144" s="71"/>
      <c r="T144" s="71"/>
      <c r="U144" s="71"/>
      <c r="V144" s="71"/>
      <c r="W144" s="72"/>
      <c r="X144" s="99"/>
    </row>
    <row r="145" spans="1:24" ht="21">
      <c r="A145" s="62"/>
      <c r="B145" s="168"/>
      <c r="C145" s="63"/>
      <c r="D145" s="64"/>
      <c r="E145" s="65"/>
      <c r="F145" s="464"/>
      <c r="G145" s="464"/>
      <c r="H145" s="464"/>
      <c r="I145" s="65"/>
      <c r="J145" s="66"/>
      <c r="K145" s="67"/>
      <c r="L145" s="68"/>
      <c r="M145" s="223"/>
      <c r="N145" s="73"/>
      <c r="O145" s="70"/>
      <c r="P145" s="103"/>
      <c r="Q145" s="104"/>
      <c r="R145" s="71"/>
      <c r="S145" s="71"/>
      <c r="T145" s="71"/>
      <c r="U145" s="71"/>
      <c r="V145" s="71"/>
      <c r="W145" s="72"/>
    </row>
    <row r="146" spans="1:24" ht="21">
      <c r="A146" s="62"/>
      <c r="B146" s="75"/>
      <c r="C146" s="63"/>
      <c r="D146" s="64" t="s">
        <v>57</v>
      </c>
      <c r="E146" s="65"/>
      <c r="F146" s="464"/>
      <c r="G146" s="464"/>
      <c r="H146" s="464"/>
      <c r="I146" s="65"/>
      <c r="J146" s="66"/>
      <c r="K146" s="97">
        <v>20</v>
      </c>
      <c r="L146" s="98" t="s">
        <v>61</v>
      </c>
      <c r="M146" s="73"/>
      <c r="N146" s="73">
        <f>M144</f>
        <v>0</v>
      </c>
      <c r="O146" s="465"/>
      <c r="P146" s="466"/>
      <c r="Q146" s="466"/>
      <c r="R146" s="466"/>
      <c r="S146" s="466"/>
      <c r="T146" s="466"/>
      <c r="U146" s="466"/>
      <c r="V146" s="466"/>
      <c r="W146" s="467"/>
    </row>
    <row r="147" spans="1:24" ht="21">
      <c r="A147" s="62"/>
      <c r="B147" s="77"/>
      <c r="C147" s="78"/>
      <c r="D147" s="64" t="s">
        <v>58</v>
      </c>
      <c r="E147" s="166"/>
      <c r="F147" s="166"/>
      <c r="G147" s="166"/>
      <c r="H147" s="166"/>
      <c r="I147" s="166"/>
      <c r="J147" s="79"/>
      <c r="K147" s="97">
        <v>1</v>
      </c>
      <c r="L147" s="98" t="s">
        <v>61</v>
      </c>
      <c r="M147" s="80"/>
      <c r="N147" s="73">
        <f>TRUNC(N146/K146)</f>
        <v>0</v>
      </c>
      <c r="O147" s="165"/>
      <c r="P147" s="166"/>
      <c r="Q147" s="166"/>
      <c r="R147" s="166"/>
      <c r="S147" s="166"/>
      <c r="T147" s="166"/>
      <c r="U147" s="166"/>
      <c r="V147" s="166"/>
      <c r="W147" s="167"/>
      <c r="X147" s="99"/>
    </row>
    <row r="148" spans="1:24" ht="21">
      <c r="A148" s="62"/>
      <c r="B148" s="77"/>
      <c r="C148" s="78"/>
      <c r="D148" s="166"/>
      <c r="E148" s="166"/>
      <c r="F148" s="166"/>
      <c r="G148" s="166"/>
      <c r="H148" s="166"/>
      <c r="I148" s="166"/>
      <c r="J148" s="79"/>
      <c r="K148" s="100"/>
      <c r="L148" s="85"/>
      <c r="M148" s="80"/>
      <c r="N148" s="73"/>
      <c r="O148" s="165"/>
      <c r="P148" s="166"/>
      <c r="Q148" s="166"/>
      <c r="R148" s="166"/>
      <c r="S148" s="166"/>
      <c r="T148" s="166"/>
      <c r="U148" s="166"/>
      <c r="V148" s="166"/>
      <c r="W148" s="167"/>
    </row>
    <row r="149" spans="1:24" ht="21">
      <c r="A149" s="62"/>
      <c r="B149" s="168"/>
      <c r="C149" s="65"/>
      <c r="D149" s="65"/>
      <c r="E149" s="65"/>
      <c r="F149" s="65"/>
      <c r="G149" s="65"/>
      <c r="H149" s="65"/>
      <c r="I149" s="65"/>
      <c r="J149" s="66"/>
      <c r="K149" s="67"/>
      <c r="L149" s="68"/>
      <c r="M149" s="73"/>
      <c r="N149" s="73"/>
      <c r="O149" s="86"/>
      <c r="P149" s="87"/>
      <c r="Q149" s="87"/>
      <c r="R149" s="87"/>
      <c r="S149" s="87"/>
      <c r="T149" s="87"/>
      <c r="U149" s="87"/>
      <c r="V149" s="87"/>
      <c r="W149" s="88"/>
    </row>
    <row r="150" spans="1:24" ht="21">
      <c r="A150" s="62"/>
      <c r="B150" s="89"/>
      <c r="C150" s="90"/>
      <c r="D150" s="90"/>
      <c r="E150" s="90"/>
      <c r="F150" s="90"/>
      <c r="G150" s="90"/>
      <c r="H150" s="90"/>
      <c r="I150" s="90"/>
      <c r="J150" s="91"/>
      <c r="K150" s="92"/>
      <c r="L150" s="93"/>
      <c r="M150" s="93"/>
      <c r="N150" s="93"/>
      <c r="O150" s="94"/>
      <c r="P150" s="90"/>
      <c r="Q150" s="90"/>
      <c r="R150" s="90"/>
      <c r="S150" s="90"/>
      <c r="T150" s="90"/>
      <c r="U150" s="90"/>
      <c r="V150" s="90"/>
      <c r="W150" s="95"/>
    </row>
  </sheetData>
  <mergeCells count="126">
    <mergeCell ref="O4:W4"/>
    <mergeCell ref="F5:H5"/>
    <mergeCell ref="F6:H6"/>
    <mergeCell ref="F7:H7"/>
    <mergeCell ref="F8:H8"/>
    <mergeCell ref="F9:H9"/>
    <mergeCell ref="F10:H10"/>
    <mergeCell ref="F11:H11"/>
    <mergeCell ref="C1:C2"/>
    <mergeCell ref="D1:L1"/>
    <mergeCell ref="D2:L2"/>
    <mergeCell ref="B4:J4"/>
    <mergeCell ref="F20:H20"/>
    <mergeCell ref="F21:H21"/>
    <mergeCell ref="O21:W21"/>
    <mergeCell ref="C26:C27"/>
    <mergeCell ref="D26:L26"/>
    <mergeCell ref="D27:L27"/>
    <mergeCell ref="F12:H12"/>
    <mergeCell ref="F13:H13"/>
    <mergeCell ref="F15:H15"/>
    <mergeCell ref="F16:H16"/>
    <mergeCell ref="F17:H17"/>
    <mergeCell ref="F18:H18"/>
    <mergeCell ref="F34:H34"/>
    <mergeCell ref="F35:H35"/>
    <mergeCell ref="F36:H36"/>
    <mergeCell ref="F37:H37"/>
    <mergeCell ref="F38:H38"/>
    <mergeCell ref="F40:H40"/>
    <mergeCell ref="B29:J29"/>
    <mergeCell ref="O29:W29"/>
    <mergeCell ref="F30:H30"/>
    <mergeCell ref="F31:H31"/>
    <mergeCell ref="F32:H32"/>
    <mergeCell ref="F33:H33"/>
    <mergeCell ref="F41:H41"/>
    <mergeCell ref="F42:H42"/>
    <mergeCell ref="F43:H43"/>
    <mergeCell ref="F45:H45"/>
    <mergeCell ref="F46:H46"/>
    <mergeCell ref="O46:W46"/>
    <mergeCell ref="F62:H62"/>
    <mergeCell ref="F63:H63"/>
    <mergeCell ref="F60:H60"/>
    <mergeCell ref="F61:H61"/>
    <mergeCell ref="O54:W54"/>
    <mergeCell ref="F55:H55"/>
    <mergeCell ref="F56:H56"/>
    <mergeCell ref="F57:H57"/>
    <mergeCell ref="F58:H58"/>
    <mergeCell ref="F59:H59"/>
    <mergeCell ref="C51:C52"/>
    <mergeCell ref="D51:L51"/>
    <mergeCell ref="D52:L52"/>
    <mergeCell ref="B54:J54"/>
    <mergeCell ref="F70:H70"/>
    <mergeCell ref="F71:H71"/>
    <mergeCell ref="O71:W71"/>
    <mergeCell ref="C76:C77"/>
    <mergeCell ref="D76:L76"/>
    <mergeCell ref="D77:L77"/>
    <mergeCell ref="F65:H65"/>
    <mergeCell ref="F66:H66"/>
    <mergeCell ref="F67:H67"/>
    <mergeCell ref="F68:H68"/>
    <mergeCell ref="F84:H84"/>
    <mergeCell ref="F85:H85"/>
    <mergeCell ref="F86:H86"/>
    <mergeCell ref="F87:H87"/>
    <mergeCell ref="F88:H88"/>
    <mergeCell ref="F90:H90"/>
    <mergeCell ref="B79:J79"/>
    <mergeCell ref="O79:W79"/>
    <mergeCell ref="F80:H80"/>
    <mergeCell ref="F81:H81"/>
    <mergeCell ref="F82:H82"/>
    <mergeCell ref="F83:H83"/>
    <mergeCell ref="C101:C102"/>
    <mergeCell ref="D101:L101"/>
    <mergeCell ref="D102:L102"/>
    <mergeCell ref="B104:J104"/>
    <mergeCell ref="O104:W104"/>
    <mergeCell ref="F105:H105"/>
    <mergeCell ref="F91:H91"/>
    <mergeCell ref="F92:H92"/>
    <mergeCell ref="F93:H93"/>
    <mergeCell ref="F95:H95"/>
    <mergeCell ref="F96:H96"/>
    <mergeCell ref="O96:W96"/>
    <mergeCell ref="F112:H112"/>
    <mergeCell ref="F113:H113"/>
    <mergeCell ref="F115:H115"/>
    <mergeCell ref="F116:H116"/>
    <mergeCell ref="F117:H117"/>
    <mergeCell ref="F118:H118"/>
    <mergeCell ref="F106:H106"/>
    <mergeCell ref="F107:H107"/>
    <mergeCell ref="F108:H108"/>
    <mergeCell ref="F109:H109"/>
    <mergeCell ref="F110:H110"/>
    <mergeCell ref="F111:H111"/>
    <mergeCell ref="B129:J129"/>
    <mergeCell ref="O129:W129"/>
    <mergeCell ref="F130:H130"/>
    <mergeCell ref="F131:H131"/>
    <mergeCell ref="F132:H132"/>
    <mergeCell ref="F133:H133"/>
    <mergeCell ref="F120:H120"/>
    <mergeCell ref="F121:H121"/>
    <mergeCell ref="O121:W121"/>
    <mergeCell ref="C126:C127"/>
    <mergeCell ref="D126:L126"/>
    <mergeCell ref="D127:L127"/>
    <mergeCell ref="F141:H141"/>
    <mergeCell ref="F142:H142"/>
    <mergeCell ref="F143:H143"/>
    <mergeCell ref="F145:H145"/>
    <mergeCell ref="F146:H146"/>
    <mergeCell ref="O146:W146"/>
    <mergeCell ref="F134:H134"/>
    <mergeCell ref="F135:H135"/>
    <mergeCell ref="F136:H136"/>
    <mergeCell ref="F137:H137"/>
    <mergeCell ref="F138:H138"/>
    <mergeCell ref="F140:H140"/>
  </mergeCells>
  <phoneticPr fontId="4"/>
  <printOptions horizontalCentered="1" verticalCentered="1"/>
  <pageMargins left="0.39370078740157483" right="0.39370078740157483" top="0.78740157480314965" bottom="0.78740157480314965" header="0.51181102362204722" footer="0.51181102362204722"/>
  <pageSetup paperSize="9" fitToHeight="0" orientation="landscape" r:id="rId1"/>
  <headerFooter alignWithMargins="0"/>
  <rowBreaks count="5" manualBreakCount="5">
    <brk id="25" min="1" max="22" man="1"/>
    <brk id="50" min="1" max="22" man="1"/>
    <brk id="75" min="1" max="22" man="1"/>
    <brk id="100" min="1" max="22" man="1"/>
    <brk id="125" min="1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25"/>
  <sheetViews>
    <sheetView showGridLines="0" showZeros="0" view="pageBreakPreview" topLeftCell="A97" zoomScale="85" zoomScaleNormal="90" zoomScaleSheetLayoutView="85" workbookViewId="0">
      <selection activeCell="M116" sqref="M106:M116"/>
    </sheetView>
  </sheetViews>
  <sheetFormatPr defaultRowHeight="13.5"/>
  <cols>
    <col min="1" max="1" width="1.625" style="5" customWidth="1"/>
    <col min="2" max="2" width="22" style="5" bestFit="1" customWidth="1"/>
    <col min="3" max="3" width="13.125" style="5" bestFit="1" customWidth="1"/>
    <col min="4" max="4" width="13.875" style="5" bestFit="1" customWidth="1"/>
    <col min="5" max="10" width="2.625" style="5" customWidth="1"/>
    <col min="11" max="11" width="8.625" style="5" customWidth="1"/>
    <col min="12" max="12" width="6.5" style="5" bestFit="1" customWidth="1"/>
    <col min="13" max="13" width="11.625" style="5" customWidth="1"/>
    <col min="14" max="14" width="15.625" style="5" customWidth="1"/>
    <col min="15" max="15" width="5.5" style="5" bestFit="1" customWidth="1"/>
    <col min="16" max="16" width="9.5" style="5" bestFit="1" customWidth="1"/>
    <col min="17" max="23" width="2.625" style="5" customWidth="1"/>
    <col min="24" max="256" width="9" style="5"/>
    <col min="257" max="257" width="1.625" style="5" customWidth="1"/>
    <col min="258" max="258" width="22" style="5" bestFit="1" customWidth="1"/>
    <col min="259" max="259" width="13.125" style="5" bestFit="1" customWidth="1"/>
    <col min="260" max="260" width="13.875" style="5" bestFit="1" customWidth="1"/>
    <col min="261" max="266" width="2.625" style="5" customWidth="1"/>
    <col min="267" max="267" width="8.625" style="5" customWidth="1"/>
    <col min="268" max="268" width="6.5" style="5" bestFit="1" customWidth="1"/>
    <col min="269" max="269" width="11.625" style="5" customWidth="1"/>
    <col min="270" max="270" width="15.625" style="5" customWidth="1"/>
    <col min="271" max="271" width="5.5" style="5" bestFit="1" customWidth="1"/>
    <col min="272" max="272" width="9.5" style="5" bestFit="1" customWidth="1"/>
    <col min="273" max="279" width="2.625" style="5" customWidth="1"/>
    <col min="280" max="512" width="9" style="5"/>
    <col min="513" max="513" width="1.625" style="5" customWidth="1"/>
    <col min="514" max="514" width="22" style="5" bestFit="1" customWidth="1"/>
    <col min="515" max="515" width="13.125" style="5" bestFit="1" customWidth="1"/>
    <col min="516" max="516" width="13.875" style="5" bestFit="1" customWidth="1"/>
    <col min="517" max="522" width="2.625" style="5" customWidth="1"/>
    <col min="523" max="523" width="8.625" style="5" customWidth="1"/>
    <col min="524" max="524" width="6.5" style="5" bestFit="1" customWidth="1"/>
    <col min="525" max="525" width="11.625" style="5" customWidth="1"/>
    <col min="526" max="526" width="15.625" style="5" customWidth="1"/>
    <col min="527" max="527" width="5.5" style="5" bestFit="1" customWidth="1"/>
    <col min="528" max="528" width="9.5" style="5" bestFit="1" customWidth="1"/>
    <col min="529" max="535" width="2.625" style="5" customWidth="1"/>
    <col min="536" max="768" width="9" style="5"/>
    <col min="769" max="769" width="1.625" style="5" customWidth="1"/>
    <col min="770" max="770" width="22" style="5" bestFit="1" customWidth="1"/>
    <col min="771" max="771" width="13.125" style="5" bestFit="1" customWidth="1"/>
    <col min="772" max="772" width="13.875" style="5" bestFit="1" customWidth="1"/>
    <col min="773" max="778" width="2.625" style="5" customWidth="1"/>
    <col min="779" max="779" width="8.625" style="5" customWidth="1"/>
    <col min="780" max="780" width="6.5" style="5" bestFit="1" customWidth="1"/>
    <col min="781" max="781" width="11.625" style="5" customWidth="1"/>
    <col min="782" max="782" width="15.625" style="5" customWidth="1"/>
    <col min="783" max="783" width="5.5" style="5" bestFit="1" customWidth="1"/>
    <col min="784" max="784" width="9.5" style="5" bestFit="1" customWidth="1"/>
    <col min="785" max="791" width="2.625" style="5" customWidth="1"/>
    <col min="792" max="1024" width="9" style="5"/>
    <col min="1025" max="1025" width="1.625" style="5" customWidth="1"/>
    <col min="1026" max="1026" width="22" style="5" bestFit="1" customWidth="1"/>
    <col min="1027" max="1027" width="13.125" style="5" bestFit="1" customWidth="1"/>
    <col min="1028" max="1028" width="13.875" style="5" bestFit="1" customWidth="1"/>
    <col min="1029" max="1034" width="2.625" style="5" customWidth="1"/>
    <col min="1035" max="1035" width="8.625" style="5" customWidth="1"/>
    <col min="1036" max="1036" width="6.5" style="5" bestFit="1" customWidth="1"/>
    <col min="1037" max="1037" width="11.625" style="5" customWidth="1"/>
    <col min="1038" max="1038" width="15.625" style="5" customWidth="1"/>
    <col min="1039" max="1039" width="5.5" style="5" bestFit="1" customWidth="1"/>
    <col min="1040" max="1040" width="9.5" style="5" bestFit="1" customWidth="1"/>
    <col min="1041" max="1047" width="2.625" style="5" customWidth="1"/>
    <col min="1048" max="1280" width="9" style="5"/>
    <col min="1281" max="1281" width="1.625" style="5" customWidth="1"/>
    <col min="1282" max="1282" width="22" style="5" bestFit="1" customWidth="1"/>
    <col min="1283" max="1283" width="13.125" style="5" bestFit="1" customWidth="1"/>
    <col min="1284" max="1284" width="13.875" style="5" bestFit="1" customWidth="1"/>
    <col min="1285" max="1290" width="2.625" style="5" customWidth="1"/>
    <col min="1291" max="1291" width="8.625" style="5" customWidth="1"/>
    <col min="1292" max="1292" width="6.5" style="5" bestFit="1" customWidth="1"/>
    <col min="1293" max="1293" width="11.625" style="5" customWidth="1"/>
    <col min="1294" max="1294" width="15.625" style="5" customWidth="1"/>
    <col min="1295" max="1295" width="5.5" style="5" bestFit="1" customWidth="1"/>
    <col min="1296" max="1296" width="9.5" style="5" bestFit="1" customWidth="1"/>
    <col min="1297" max="1303" width="2.625" style="5" customWidth="1"/>
    <col min="1304" max="1536" width="9" style="5"/>
    <col min="1537" max="1537" width="1.625" style="5" customWidth="1"/>
    <col min="1538" max="1538" width="22" style="5" bestFit="1" customWidth="1"/>
    <col min="1539" max="1539" width="13.125" style="5" bestFit="1" customWidth="1"/>
    <col min="1540" max="1540" width="13.875" style="5" bestFit="1" customWidth="1"/>
    <col min="1541" max="1546" width="2.625" style="5" customWidth="1"/>
    <col min="1547" max="1547" width="8.625" style="5" customWidth="1"/>
    <col min="1548" max="1548" width="6.5" style="5" bestFit="1" customWidth="1"/>
    <col min="1549" max="1549" width="11.625" style="5" customWidth="1"/>
    <col min="1550" max="1550" width="15.625" style="5" customWidth="1"/>
    <col min="1551" max="1551" width="5.5" style="5" bestFit="1" customWidth="1"/>
    <col min="1552" max="1552" width="9.5" style="5" bestFit="1" customWidth="1"/>
    <col min="1553" max="1559" width="2.625" style="5" customWidth="1"/>
    <col min="1560" max="1792" width="9" style="5"/>
    <col min="1793" max="1793" width="1.625" style="5" customWidth="1"/>
    <col min="1794" max="1794" width="22" style="5" bestFit="1" customWidth="1"/>
    <col min="1795" max="1795" width="13.125" style="5" bestFit="1" customWidth="1"/>
    <col min="1796" max="1796" width="13.875" style="5" bestFit="1" customWidth="1"/>
    <col min="1797" max="1802" width="2.625" style="5" customWidth="1"/>
    <col min="1803" max="1803" width="8.625" style="5" customWidth="1"/>
    <col min="1804" max="1804" width="6.5" style="5" bestFit="1" customWidth="1"/>
    <col min="1805" max="1805" width="11.625" style="5" customWidth="1"/>
    <col min="1806" max="1806" width="15.625" style="5" customWidth="1"/>
    <col min="1807" max="1807" width="5.5" style="5" bestFit="1" customWidth="1"/>
    <col min="1808" max="1808" width="9.5" style="5" bestFit="1" customWidth="1"/>
    <col min="1809" max="1815" width="2.625" style="5" customWidth="1"/>
    <col min="1816" max="2048" width="9" style="5"/>
    <col min="2049" max="2049" width="1.625" style="5" customWidth="1"/>
    <col min="2050" max="2050" width="22" style="5" bestFit="1" customWidth="1"/>
    <col min="2051" max="2051" width="13.125" style="5" bestFit="1" customWidth="1"/>
    <col min="2052" max="2052" width="13.875" style="5" bestFit="1" customWidth="1"/>
    <col min="2053" max="2058" width="2.625" style="5" customWidth="1"/>
    <col min="2059" max="2059" width="8.625" style="5" customWidth="1"/>
    <col min="2060" max="2060" width="6.5" style="5" bestFit="1" customWidth="1"/>
    <col min="2061" max="2061" width="11.625" style="5" customWidth="1"/>
    <col min="2062" max="2062" width="15.625" style="5" customWidth="1"/>
    <col min="2063" max="2063" width="5.5" style="5" bestFit="1" customWidth="1"/>
    <col min="2064" max="2064" width="9.5" style="5" bestFit="1" customWidth="1"/>
    <col min="2065" max="2071" width="2.625" style="5" customWidth="1"/>
    <col min="2072" max="2304" width="9" style="5"/>
    <col min="2305" max="2305" width="1.625" style="5" customWidth="1"/>
    <col min="2306" max="2306" width="22" style="5" bestFit="1" customWidth="1"/>
    <col min="2307" max="2307" width="13.125" style="5" bestFit="1" customWidth="1"/>
    <col min="2308" max="2308" width="13.875" style="5" bestFit="1" customWidth="1"/>
    <col min="2309" max="2314" width="2.625" style="5" customWidth="1"/>
    <col min="2315" max="2315" width="8.625" style="5" customWidth="1"/>
    <col min="2316" max="2316" width="6.5" style="5" bestFit="1" customWidth="1"/>
    <col min="2317" max="2317" width="11.625" style="5" customWidth="1"/>
    <col min="2318" max="2318" width="15.625" style="5" customWidth="1"/>
    <col min="2319" max="2319" width="5.5" style="5" bestFit="1" customWidth="1"/>
    <col min="2320" max="2320" width="9.5" style="5" bestFit="1" customWidth="1"/>
    <col min="2321" max="2327" width="2.625" style="5" customWidth="1"/>
    <col min="2328" max="2560" width="9" style="5"/>
    <col min="2561" max="2561" width="1.625" style="5" customWidth="1"/>
    <col min="2562" max="2562" width="22" style="5" bestFit="1" customWidth="1"/>
    <col min="2563" max="2563" width="13.125" style="5" bestFit="1" customWidth="1"/>
    <col min="2564" max="2564" width="13.875" style="5" bestFit="1" customWidth="1"/>
    <col min="2565" max="2570" width="2.625" style="5" customWidth="1"/>
    <col min="2571" max="2571" width="8.625" style="5" customWidth="1"/>
    <col min="2572" max="2572" width="6.5" style="5" bestFit="1" customWidth="1"/>
    <col min="2573" max="2573" width="11.625" style="5" customWidth="1"/>
    <col min="2574" max="2574" width="15.625" style="5" customWidth="1"/>
    <col min="2575" max="2575" width="5.5" style="5" bestFit="1" customWidth="1"/>
    <col min="2576" max="2576" width="9.5" style="5" bestFit="1" customWidth="1"/>
    <col min="2577" max="2583" width="2.625" style="5" customWidth="1"/>
    <col min="2584" max="2816" width="9" style="5"/>
    <col min="2817" max="2817" width="1.625" style="5" customWidth="1"/>
    <col min="2818" max="2818" width="22" style="5" bestFit="1" customWidth="1"/>
    <col min="2819" max="2819" width="13.125" style="5" bestFit="1" customWidth="1"/>
    <col min="2820" max="2820" width="13.875" style="5" bestFit="1" customWidth="1"/>
    <col min="2821" max="2826" width="2.625" style="5" customWidth="1"/>
    <col min="2827" max="2827" width="8.625" style="5" customWidth="1"/>
    <col min="2828" max="2828" width="6.5" style="5" bestFit="1" customWidth="1"/>
    <col min="2829" max="2829" width="11.625" style="5" customWidth="1"/>
    <col min="2830" max="2830" width="15.625" style="5" customWidth="1"/>
    <col min="2831" max="2831" width="5.5" style="5" bestFit="1" customWidth="1"/>
    <col min="2832" max="2832" width="9.5" style="5" bestFit="1" customWidth="1"/>
    <col min="2833" max="2839" width="2.625" style="5" customWidth="1"/>
    <col min="2840" max="3072" width="9" style="5"/>
    <col min="3073" max="3073" width="1.625" style="5" customWidth="1"/>
    <col min="3074" max="3074" width="22" style="5" bestFit="1" customWidth="1"/>
    <col min="3075" max="3075" width="13.125" style="5" bestFit="1" customWidth="1"/>
    <col min="3076" max="3076" width="13.875" style="5" bestFit="1" customWidth="1"/>
    <col min="3077" max="3082" width="2.625" style="5" customWidth="1"/>
    <col min="3083" max="3083" width="8.625" style="5" customWidth="1"/>
    <col min="3084" max="3084" width="6.5" style="5" bestFit="1" customWidth="1"/>
    <col min="3085" max="3085" width="11.625" style="5" customWidth="1"/>
    <col min="3086" max="3086" width="15.625" style="5" customWidth="1"/>
    <col min="3087" max="3087" width="5.5" style="5" bestFit="1" customWidth="1"/>
    <col min="3088" max="3088" width="9.5" style="5" bestFit="1" customWidth="1"/>
    <col min="3089" max="3095" width="2.625" style="5" customWidth="1"/>
    <col min="3096" max="3328" width="9" style="5"/>
    <col min="3329" max="3329" width="1.625" style="5" customWidth="1"/>
    <col min="3330" max="3330" width="22" style="5" bestFit="1" customWidth="1"/>
    <col min="3331" max="3331" width="13.125" style="5" bestFit="1" customWidth="1"/>
    <col min="3332" max="3332" width="13.875" style="5" bestFit="1" customWidth="1"/>
    <col min="3333" max="3338" width="2.625" style="5" customWidth="1"/>
    <col min="3339" max="3339" width="8.625" style="5" customWidth="1"/>
    <col min="3340" max="3340" width="6.5" style="5" bestFit="1" customWidth="1"/>
    <col min="3341" max="3341" width="11.625" style="5" customWidth="1"/>
    <col min="3342" max="3342" width="15.625" style="5" customWidth="1"/>
    <col min="3343" max="3343" width="5.5" style="5" bestFit="1" customWidth="1"/>
    <col min="3344" max="3344" width="9.5" style="5" bestFit="1" customWidth="1"/>
    <col min="3345" max="3351" width="2.625" style="5" customWidth="1"/>
    <col min="3352" max="3584" width="9" style="5"/>
    <col min="3585" max="3585" width="1.625" style="5" customWidth="1"/>
    <col min="3586" max="3586" width="22" style="5" bestFit="1" customWidth="1"/>
    <col min="3587" max="3587" width="13.125" style="5" bestFit="1" customWidth="1"/>
    <col min="3588" max="3588" width="13.875" style="5" bestFit="1" customWidth="1"/>
    <col min="3589" max="3594" width="2.625" style="5" customWidth="1"/>
    <col min="3595" max="3595" width="8.625" style="5" customWidth="1"/>
    <col min="3596" max="3596" width="6.5" style="5" bestFit="1" customWidth="1"/>
    <col min="3597" max="3597" width="11.625" style="5" customWidth="1"/>
    <col min="3598" max="3598" width="15.625" style="5" customWidth="1"/>
    <col min="3599" max="3599" width="5.5" style="5" bestFit="1" customWidth="1"/>
    <col min="3600" max="3600" width="9.5" style="5" bestFit="1" customWidth="1"/>
    <col min="3601" max="3607" width="2.625" style="5" customWidth="1"/>
    <col min="3608" max="3840" width="9" style="5"/>
    <col min="3841" max="3841" width="1.625" style="5" customWidth="1"/>
    <col min="3842" max="3842" width="22" style="5" bestFit="1" customWidth="1"/>
    <col min="3843" max="3843" width="13.125" style="5" bestFit="1" customWidth="1"/>
    <col min="3844" max="3844" width="13.875" style="5" bestFit="1" customWidth="1"/>
    <col min="3845" max="3850" width="2.625" style="5" customWidth="1"/>
    <col min="3851" max="3851" width="8.625" style="5" customWidth="1"/>
    <col min="3852" max="3852" width="6.5" style="5" bestFit="1" customWidth="1"/>
    <col min="3853" max="3853" width="11.625" style="5" customWidth="1"/>
    <col min="3854" max="3854" width="15.625" style="5" customWidth="1"/>
    <col min="3855" max="3855" width="5.5" style="5" bestFit="1" customWidth="1"/>
    <col min="3856" max="3856" width="9.5" style="5" bestFit="1" customWidth="1"/>
    <col min="3857" max="3863" width="2.625" style="5" customWidth="1"/>
    <col min="3864" max="4096" width="9" style="5"/>
    <col min="4097" max="4097" width="1.625" style="5" customWidth="1"/>
    <col min="4098" max="4098" width="22" style="5" bestFit="1" customWidth="1"/>
    <col min="4099" max="4099" width="13.125" style="5" bestFit="1" customWidth="1"/>
    <col min="4100" max="4100" width="13.875" style="5" bestFit="1" customWidth="1"/>
    <col min="4101" max="4106" width="2.625" style="5" customWidth="1"/>
    <col min="4107" max="4107" width="8.625" style="5" customWidth="1"/>
    <col min="4108" max="4108" width="6.5" style="5" bestFit="1" customWidth="1"/>
    <col min="4109" max="4109" width="11.625" style="5" customWidth="1"/>
    <col min="4110" max="4110" width="15.625" style="5" customWidth="1"/>
    <col min="4111" max="4111" width="5.5" style="5" bestFit="1" customWidth="1"/>
    <col min="4112" max="4112" width="9.5" style="5" bestFit="1" customWidth="1"/>
    <col min="4113" max="4119" width="2.625" style="5" customWidth="1"/>
    <col min="4120" max="4352" width="9" style="5"/>
    <col min="4353" max="4353" width="1.625" style="5" customWidth="1"/>
    <col min="4354" max="4354" width="22" style="5" bestFit="1" customWidth="1"/>
    <col min="4355" max="4355" width="13.125" style="5" bestFit="1" customWidth="1"/>
    <col min="4356" max="4356" width="13.875" style="5" bestFit="1" customWidth="1"/>
    <col min="4357" max="4362" width="2.625" style="5" customWidth="1"/>
    <col min="4363" max="4363" width="8.625" style="5" customWidth="1"/>
    <col min="4364" max="4364" width="6.5" style="5" bestFit="1" customWidth="1"/>
    <col min="4365" max="4365" width="11.625" style="5" customWidth="1"/>
    <col min="4366" max="4366" width="15.625" style="5" customWidth="1"/>
    <col min="4367" max="4367" width="5.5" style="5" bestFit="1" customWidth="1"/>
    <col min="4368" max="4368" width="9.5" style="5" bestFit="1" customWidth="1"/>
    <col min="4369" max="4375" width="2.625" style="5" customWidth="1"/>
    <col min="4376" max="4608" width="9" style="5"/>
    <col min="4609" max="4609" width="1.625" style="5" customWidth="1"/>
    <col min="4610" max="4610" width="22" style="5" bestFit="1" customWidth="1"/>
    <col min="4611" max="4611" width="13.125" style="5" bestFit="1" customWidth="1"/>
    <col min="4612" max="4612" width="13.875" style="5" bestFit="1" customWidth="1"/>
    <col min="4613" max="4618" width="2.625" style="5" customWidth="1"/>
    <col min="4619" max="4619" width="8.625" style="5" customWidth="1"/>
    <col min="4620" max="4620" width="6.5" style="5" bestFit="1" customWidth="1"/>
    <col min="4621" max="4621" width="11.625" style="5" customWidth="1"/>
    <col min="4622" max="4622" width="15.625" style="5" customWidth="1"/>
    <col min="4623" max="4623" width="5.5" style="5" bestFit="1" customWidth="1"/>
    <col min="4624" max="4624" width="9.5" style="5" bestFit="1" customWidth="1"/>
    <col min="4625" max="4631" width="2.625" style="5" customWidth="1"/>
    <col min="4632" max="4864" width="9" style="5"/>
    <col min="4865" max="4865" width="1.625" style="5" customWidth="1"/>
    <col min="4866" max="4866" width="22" style="5" bestFit="1" customWidth="1"/>
    <col min="4867" max="4867" width="13.125" style="5" bestFit="1" customWidth="1"/>
    <col min="4868" max="4868" width="13.875" style="5" bestFit="1" customWidth="1"/>
    <col min="4869" max="4874" width="2.625" style="5" customWidth="1"/>
    <col min="4875" max="4875" width="8.625" style="5" customWidth="1"/>
    <col min="4876" max="4876" width="6.5" style="5" bestFit="1" customWidth="1"/>
    <col min="4877" max="4877" width="11.625" style="5" customWidth="1"/>
    <col min="4878" max="4878" width="15.625" style="5" customWidth="1"/>
    <col min="4879" max="4879" width="5.5" style="5" bestFit="1" customWidth="1"/>
    <col min="4880" max="4880" width="9.5" style="5" bestFit="1" customWidth="1"/>
    <col min="4881" max="4887" width="2.625" style="5" customWidth="1"/>
    <col min="4888" max="5120" width="9" style="5"/>
    <col min="5121" max="5121" width="1.625" style="5" customWidth="1"/>
    <col min="5122" max="5122" width="22" style="5" bestFit="1" customWidth="1"/>
    <col min="5123" max="5123" width="13.125" style="5" bestFit="1" customWidth="1"/>
    <col min="5124" max="5124" width="13.875" style="5" bestFit="1" customWidth="1"/>
    <col min="5125" max="5130" width="2.625" style="5" customWidth="1"/>
    <col min="5131" max="5131" width="8.625" style="5" customWidth="1"/>
    <col min="5132" max="5132" width="6.5" style="5" bestFit="1" customWidth="1"/>
    <col min="5133" max="5133" width="11.625" style="5" customWidth="1"/>
    <col min="5134" max="5134" width="15.625" style="5" customWidth="1"/>
    <col min="5135" max="5135" width="5.5" style="5" bestFit="1" customWidth="1"/>
    <col min="5136" max="5136" width="9.5" style="5" bestFit="1" customWidth="1"/>
    <col min="5137" max="5143" width="2.625" style="5" customWidth="1"/>
    <col min="5144" max="5376" width="9" style="5"/>
    <col min="5377" max="5377" width="1.625" style="5" customWidth="1"/>
    <col min="5378" max="5378" width="22" style="5" bestFit="1" customWidth="1"/>
    <col min="5379" max="5379" width="13.125" style="5" bestFit="1" customWidth="1"/>
    <col min="5380" max="5380" width="13.875" style="5" bestFit="1" customWidth="1"/>
    <col min="5381" max="5386" width="2.625" style="5" customWidth="1"/>
    <col min="5387" max="5387" width="8.625" style="5" customWidth="1"/>
    <col min="5388" max="5388" width="6.5" style="5" bestFit="1" customWidth="1"/>
    <col min="5389" max="5389" width="11.625" style="5" customWidth="1"/>
    <col min="5390" max="5390" width="15.625" style="5" customWidth="1"/>
    <col min="5391" max="5391" width="5.5" style="5" bestFit="1" customWidth="1"/>
    <col min="5392" max="5392" width="9.5" style="5" bestFit="1" customWidth="1"/>
    <col min="5393" max="5399" width="2.625" style="5" customWidth="1"/>
    <col min="5400" max="5632" width="9" style="5"/>
    <col min="5633" max="5633" width="1.625" style="5" customWidth="1"/>
    <col min="5634" max="5634" width="22" style="5" bestFit="1" customWidth="1"/>
    <col min="5635" max="5635" width="13.125" style="5" bestFit="1" customWidth="1"/>
    <col min="5636" max="5636" width="13.875" style="5" bestFit="1" customWidth="1"/>
    <col min="5637" max="5642" width="2.625" style="5" customWidth="1"/>
    <col min="5643" max="5643" width="8.625" style="5" customWidth="1"/>
    <col min="5644" max="5644" width="6.5" style="5" bestFit="1" customWidth="1"/>
    <col min="5645" max="5645" width="11.625" style="5" customWidth="1"/>
    <col min="5646" max="5646" width="15.625" style="5" customWidth="1"/>
    <col min="5647" max="5647" width="5.5" style="5" bestFit="1" customWidth="1"/>
    <col min="5648" max="5648" width="9.5" style="5" bestFit="1" customWidth="1"/>
    <col min="5649" max="5655" width="2.625" style="5" customWidth="1"/>
    <col min="5656" max="5888" width="9" style="5"/>
    <col min="5889" max="5889" width="1.625" style="5" customWidth="1"/>
    <col min="5890" max="5890" width="22" style="5" bestFit="1" customWidth="1"/>
    <col min="5891" max="5891" width="13.125" style="5" bestFit="1" customWidth="1"/>
    <col min="5892" max="5892" width="13.875" style="5" bestFit="1" customWidth="1"/>
    <col min="5893" max="5898" width="2.625" style="5" customWidth="1"/>
    <col min="5899" max="5899" width="8.625" style="5" customWidth="1"/>
    <col min="5900" max="5900" width="6.5" style="5" bestFit="1" customWidth="1"/>
    <col min="5901" max="5901" width="11.625" style="5" customWidth="1"/>
    <col min="5902" max="5902" width="15.625" style="5" customWidth="1"/>
    <col min="5903" max="5903" width="5.5" style="5" bestFit="1" customWidth="1"/>
    <col min="5904" max="5904" width="9.5" style="5" bestFit="1" customWidth="1"/>
    <col min="5905" max="5911" width="2.625" style="5" customWidth="1"/>
    <col min="5912" max="6144" width="9" style="5"/>
    <col min="6145" max="6145" width="1.625" style="5" customWidth="1"/>
    <col min="6146" max="6146" width="22" style="5" bestFit="1" customWidth="1"/>
    <col min="6147" max="6147" width="13.125" style="5" bestFit="1" customWidth="1"/>
    <col min="6148" max="6148" width="13.875" style="5" bestFit="1" customWidth="1"/>
    <col min="6149" max="6154" width="2.625" style="5" customWidth="1"/>
    <col min="6155" max="6155" width="8.625" style="5" customWidth="1"/>
    <col min="6156" max="6156" width="6.5" style="5" bestFit="1" customWidth="1"/>
    <col min="6157" max="6157" width="11.625" style="5" customWidth="1"/>
    <col min="6158" max="6158" width="15.625" style="5" customWidth="1"/>
    <col min="6159" max="6159" width="5.5" style="5" bestFit="1" customWidth="1"/>
    <col min="6160" max="6160" width="9.5" style="5" bestFit="1" customWidth="1"/>
    <col min="6161" max="6167" width="2.625" style="5" customWidth="1"/>
    <col min="6168" max="6400" width="9" style="5"/>
    <col min="6401" max="6401" width="1.625" style="5" customWidth="1"/>
    <col min="6402" max="6402" width="22" style="5" bestFit="1" customWidth="1"/>
    <col min="6403" max="6403" width="13.125" style="5" bestFit="1" customWidth="1"/>
    <col min="6404" max="6404" width="13.875" style="5" bestFit="1" customWidth="1"/>
    <col min="6405" max="6410" width="2.625" style="5" customWidth="1"/>
    <col min="6411" max="6411" width="8.625" style="5" customWidth="1"/>
    <col min="6412" max="6412" width="6.5" style="5" bestFit="1" customWidth="1"/>
    <col min="6413" max="6413" width="11.625" style="5" customWidth="1"/>
    <col min="6414" max="6414" width="15.625" style="5" customWidth="1"/>
    <col min="6415" max="6415" width="5.5" style="5" bestFit="1" customWidth="1"/>
    <col min="6416" max="6416" width="9.5" style="5" bestFit="1" customWidth="1"/>
    <col min="6417" max="6423" width="2.625" style="5" customWidth="1"/>
    <col min="6424" max="6656" width="9" style="5"/>
    <col min="6657" max="6657" width="1.625" style="5" customWidth="1"/>
    <col min="6658" max="6658" width="22" style="5" bestFit="1" customWidth="1"/>
    <col min="6659" max="6659" width="13.125" style="5" bestFit="1" customWidth="1"/>
    <col min="6660" max="6660" width="13.875" style="5" bestFit="1" customWidth="1"/>
    <col min="6661" max="6666" width="2.625" style="5" customWidth="1"/>
    <col min="6667" max="6667" width="8.625" style="5" customWidth="1"/>
    <col min="6668" max="6668" width="6.5" style="5" bestFit="1" customWidth="1"/>
    <col min="6669" max="6669" width="11.625" style="5" customWidth="1"/>
    <col min="6670" max="6670" width="15.625" style="5" customWidth="1"/>
    <col min="6671" max="6671" width="5.5" style="5" bestFit="1" customWidth="1"/>
    <col min="6672" max="6672" width="9.5" style="5" bestFit="1" customWidth="1"/>
    <col min="6673" max="6679" width="2.625" style="5" customWidth="1"/>
    <col min="6680" max="6912" width="9" style="5"/>
    <col min="6913" max="6913" width="1.625" style="5" customWidth="1"/>
    <col min="6914" max="6914" width="22" style="5" bestFit="1" customWidth="1"/>
    <col min="6915" max="6915" width="13.125" style="5" bestFit="1" customWidth="1"/>
    <col min="6916" max="6916" width="13.875" style="5" bestFit="1" customWidth="1"/>
    <col min="6917" max="6922" width="2.625" style="5" customWidth="1"/>
    <col min="6923" max="6923" width="8.625" style="5" customWidth="1"/>
    <col min="6924" max="6924" width="6.5" style="5" bestFit="1" customWidth="1"/>
    <col min="6925" max="6925" width="11.625" style="5" customWidth="1"/>
    <col min="6926" max="6926" width="15.625" style="5" customWidth="1"/>
    <col min="6927" max="6927" width="5.5" style="5" bestFit="1" customWidth="1"/>
    <col min="6928" max="6928" width="9.5" style="5" bestFit="1" customWidth="1"/>
    <col min="6929" max="6935" width="2.625" style="5" customWidth="1"/>
    <col min="6936" max="7168" width="9" style="5"/>
    <col min="7169" max="7169" width="1.625" style="5" customWidth="1"/>
    <col min="7170" max="7170" width="22" style="5" bestFit="1" customWidth="1"/>
    <col min="7171" max="7171" width="13.125" style="5" bestFit="1" customWidth="1"/>
    <col min="7172" max="7172" width="13.875" style="5" bestFit="1" customWidth="1"/>
    <col min="7173" max="7178" width="2.625" style="5" customWidth="1"/>
    <col min="7179" max="7179" width="8.625" style="5" customWidth="1"/>
    <col min="7180" max="7180" width="6.5" style="5" bestFit="1" customWidth="1"/>
    <col min="7181" max="7181" width="11.625" style="5" customWidth="1"/>
    <col min="7182" max="7182" width="15.625" style="5" customWidth="1"/>
    <col min="7183" max="7183" width="5.5" style="5" bestFit="1" customWidth="1"/>
    <col min="7184" max="7184" width="9.5" style="5" bestFit="1" customWidth="1"/>
    <col min="7185" max="7191" width="2.625" style="5" customWidth="1"/>
    <col min="7192" max="7424" width="9" style="5"/>
    <col min="7425" max="7425" width="1.625" style="5" customWidth="1"/>
    <col min="7426" max="7426" width="22" style="5" bestFit="1" customWidth="1"/>
    <col min="7427" max="7427" width="13.125" style="5" bestFit="1" customWidth="1"/>
    <col min="7428" max="7428" width="13.875" style="5" bestFit="1" customWidth="1"/>
    <col min="7429" max="7434" width="2.625" style="5" customWidth="1"/>
    <col min="7435" max="7435" width="8.625" style="5" customWidth="1"/>
    <col min="7436" max="7436" width="6.5" style="5" bestFit="1" customWidth="1"/>
    <col min="7437" max="7437" width="11.625" style="5" customWidth="1"/>
    <col min="7438" max="7438" width="15.625" style="5" customWidth="1"/>
    <col min="7439" max="7439" width="5.5" style="5" bestFit="1" customWidth="1"/>
    <col min="7440" max="7440" width="9.5" style="5" bestFit="1" customWidth="1"/>
    <col min="7441" max="7447" width="2.625" style="5" customWidth="1"/>
    <col min="7448" max="7680" width="9" style="5"/>
    <col min="7681" max="7681" width="1.625" style="5" customWidth="1"/>
    <col min="7682" max="7682" width="22" style="5" bestFit="1" customWidth="1"/>
    <col min="7683" max="7683" width="13.125" style="5" bestFit="1" customWidth="1"/>
    <col min="7684" max="7684" width="13.875" style="5" bestFit="1" customWidth="1"/>
    <col min="7685" max="7690" width="2.625" style="5" customWidth="1"/>
    <col min="7691" max="7691" width="8.625" style="5" customWidth="1"/>
    <col min="7692" max="7692" width="6.5" style="5" bestFit="1" customWidth="1"/>
    <col min="7693" max="7693" width="11.625" style="5" customWidth="1"/>
    <col min="7694" max="7694" width="15.625" style="5" customWidth="1"/>
    <col min="7695" max="7695" width="5.5" style="5" bestFit="1" customWidth="1"/>
    <col min="7696" max="7696" width="9.5" style="5" bestFit="1" customWidth="1"/>
    <col min="7697" max="7703" width="2.625" style="5" customWidth="1"/>
    <col min="7704" max="7936" width="9" style="5"/>
    <col min="7937" max="7937" width="1.625" style="5" customWidth="1"/>
    <col min="7938" max="7938" width="22" style="5" bestFit="1" customWidth="1"/>
    <col min="7939" max="7939" width="13.125" style="5" bestFit="1" customWidth="1"/>
    <col min="7940" max="7940" width="13.875" style="5" bestFit="1" customWidth="1"/>
    <col min="7941" max="7946" width="2.625" style="5" customWidth="1"/>
    <col min="7947" max="7947" width="8.625" style="5" customWidth="1"/>
    <col min="7948" max="7948" width="6.5" style="5" bestFit="1" customWidth="1"/>
    <col min="7949" max="7949" width="11.625" style="5" customWidth="1"/>
    <col min="7950" max="7950" width="15.625" style="5" customWidth="1"/>
    <col min="7951" max="7951" width="5.5" style="5" bestFit="1" customWidth="1"/>
    <col min="7952" max="7952" width="9.5" style="5" bestFit="1" customWidth="1"/>
    <col min="7953" max="7959" width="2.625" style="5" customWidth="1"/>
    <col min="7960" max="8192" width="9" style="5"/>
    <col min="8193" max="8193" width="1.625" style="5" customWidth="1"/>
    <col min="8194" max="8194" width="22" style="5" bestFit="1" customWidth="1"/>
    <col min="8195" max="8195" width="13.125" style="5" bestFit="1" customWidth="1"/>
    <col min="8196" max="8196" width="13.875" style="5" bestFit="1" customWidth="1"/>
    <col min="8197" max="8202" width="2.625" style="5" customWidth="1"/>
    <col min="8203" max="8203" width="8.625" style="5" customWidth="1"/>
    <col min="8204" max="8204" width="6.5" style="5" bestFit="1" customWidth="1"/>
    <col min="8205" max="8205" width="11.625" style="5" customWidth="1"/>
    <col min="8206" max="8206" width="15.625" style="5" customWidth="1"/>
    <col min="8207" max="8207" width="5.5" style="5" bestFit="1" customWidth="1"/>
    <col min="8208" max="8208" width="9.5" style="5" bestFit="1" customWidth="1"/>
    <col min="8209" max="8215" width="2.625" style="5" customWidth="1"/>
    <col min="8216" max="8448" width="9" style="5"/>
    <col min="8449" max="8449" width="1.625" style="5" customWidth="1"/>
    <col min="8450" max="8450" width="22" style="5" bestFit="1" customWidth="1"/>
    <col min="8451" max="8451" width="13.125" style="5" bestFit="1" customWidth="1"/>
    <col min="8452" max="8452" width="13.875" style="5" bestFit="1" customWidth="1"/>
    <col min="8453" max="8458" width="2.625" style="5" customWidth="1"/>
    <col min="8459" max="8459" width="8.625" style="5" customWidth="1"/>
    <col min="8460" max="8460" width="6.5" style="5" bestFit="1" customWidth="1"/>
    <col min="8461" max="8461" width="11.625" style="5" customWidth="1"/>
    <col min="8462" max="8462" width="15.625" style="5" customWidth="1"/>
    <col min="8463" max="8463" width="5.5" style="5" bestFit="1" customWidth="1"/>
    <col min="8464" max="8464" width="9.5" style="5" bestFit="1" customWidth="1"/>
    <col min="8465" max="8471" width="2.625" style="5" customWidth="1"/>
    <col min="8472" max="8704" width="9" style="5"/>
    <col min="8705" max="8705" width="1.625" style="5" customWidth="1"/>
    <col min="8706" max="8706" width="22" style="5" bestFit="1" customWidth="1"/>
    <col min="8707" max="8707" width="13.125" style="5" bestFit="1" customWidth="1"/>
    <col min="8708" max="8708" width="13.875" style="5" bestFit="1" customWidth="1"/>
    <col min="8709" max="8714" width="2.625" style="5" customWidth="1"/>
    <col min="8715" max="8715" width="8.625" style="5" customWidth="1"/>
    <col min="8716" max="8716" width="6.5" style="5" bestFit="1" customWidth="1"/>
    <col min="8717" max="8717" width="11.625" style="5" customWidth="1"/>
    <col min="8718" max="8718" width="15.625" style="5" customWidth="1"/>
    <col min="8719" max="8719" width="5.5" style="5" bestFit="1" customWidth="1"/>
    <col min="8720" max="8720" width="9.5" style="5" bestFit="1" customWidth="1"/>
    <col min="8721" max="8727" width="2.625" style="5" customWidth="1"/>
    <col min="8728" max="8960" width="9" style="5"/>
    <col min="8961" max="8961" width="1.625" style="5" customWidth="1"/>
    <col min="8962" max="8962" width="22" style="5" bestFit="1" customWidth="1"/>
    <col min="8963" max="8963" width="13.125" style="5" bestFit="1" customWidth="1"/>
    <col min="8964" max="8964" width="13.875" style="5" bestFit="1" customWidth="1"/>
    <col min="8965" max="8970" width="2.625" style="5" customWidth="1"/>
    <col min="8971" max="8971" width="8.625" style="5" customWidth="1"/>
    <col min="8972" max="8972" width="6.5" style="5" bestFit="1" customWidth="1"/>
    <col min="8973" max="8973" width="11.625" style="5" customWidth="1"/>
    <col min="8974" max="8974" width="15.625" style="5" customWidth="1"/>
    <col min="8975" max="8975" width="5.5" style="5" bestFit="1" customWidth="1"/>
    <col min="8976" max="8976" width="9.5" style="5" bestFit="1" customWidth="1"/>
    <col min="8977" max="8983" width="2.625" style="5" customWidth="1"/>
    <col min="8984" max="9216" width="9" style="5"/>
    <col min="9217" max="9217" width="1.625" style="5" customWidth="1"/>
    <col min="9218" max="9218" width="22" style="5" bestFit="1" customWidth="1"/>
    <col min="9219" max="9219" width="13.125" style="5" bestFit="1" customWidth="1"/>
    <col min="9220" max="9220" width="13.875" style="5" bestFit="1" customWidth="1"/>
    <col min="9221" max="9226" width="2.625" style="5" customWidth="1"/>
    <col min="9227" max="9227" width="8.625" style="5" customWidth="1"/>
    <col min="9228" max="9228" width="6.5" style="5" bestFit="1" customWidth="1"/>
    <col min="9229" max="9229" width="11.625" style="5" customWidth="1"/>
    <col min="9230" max="9230" width="15.625" style="5" customWidth="1"/>
    <col min="9231" max="9231" width="5.5" style="5" bestFit="1" customWidth="1"/>
    <col min="9232" max="9232" width="9.5" style="5" bestFit="1" customWidth="1"/>
    <col min="9233" max="9239" width="2.625" style="5" customWidth="1"/>
    <col min="9240" max="9472" width="9" style="5"/>
    <col min="9473" max="9473" width="1.625" style="5" customWidth="1"/>
    <col min="9474" max="9474" width="22" style="5" bestFit="1" customWidth="1"/>
    <col min="9475" max="9475" width="13.125" style="5" bestFit="1" customWidth="1"/>
    <col min="9476" max="9476" width="13.875" style="5" bestFit="1" customWidth="1"/>
    <col min="9477" max="9482" width="2.625" style="5" customWidth="1"/>
    <col min="9483" max="9483" width="8.625" style="5" customWidth="1"/>
    <col min="9484" max="9484" width="6.5" style="5" bestFit="1" customWidth="1"/>
    <col min="9485" max="9485" width="11.625" style="5" customWidth="1"/>
    <col min="9486" max="9486" width="15.625" style="5" customWidth="1"/>
    <col min="9487" max="9487" width="5.5" style="5" bestFit="1" customWidth="1"/>
    <col min="9488" max="9488" width="9.5" style="5" bestFit="1" customWidth="1"/>
    <col min="9489" max="9495" width="2.625" style="5" customWidth="1"/>
    <col min="9496" max="9728" width="9" style="5"/>
    <col min="9729" max="9729" width="1.625" style="5" customWidth="1"/>
    <col min="9730" max="9730" width="22" style="5" bestFit="1" customWidth="1"/>
    <col min="9731" max="9731" width="13.125" style="5" bestFit="1" customWidth="1"/>
    <col min="9732" max="9732" width="13.875" style="5" bestFit="1" customWidth="1"/>
    <col min="9733" max="9738" width="2.625" style="5" customWidth="1"/>
    <col min="9739" max="9739" width="8.625" style="5" customWidth="1"/>
    <col min="9740" max="9740" width="6.5" style="5" bestFit="1" customWidth="1"/>
    <col min="9741" max="9741" width="11.625" style="5" customWidth="1"/>
    <col min="9742" max="9742" width="15.625" style="5" customWidth="1"/>
    <col min="9743" max="9743" width="5.5" style="5" bestFit="1" customWidth="1"/>
    <col min="9744" max="9744" width="9.5" style="5" bestFit="1" customWidth="1"/>
    <col min="9745" max="9751" width="2.625" style="5" customWidth="1"/>
    <col min="9752" max="9984" width="9" style="5"/>
    <col min="9985" max="9985" width="1.625" style="5" customWidth="1"/>
    <col min="9986" max="9986" width="22" style="5" bestFit="1" customWidth="1"/>
    <col min="9987" max="9987" width="13.125" style="5" bestFit="1" customWidth="1"/>
    <col min="9988" max="9988" width="13.875" style="5" bestFit="1" customWidth="1"/>
    <col min="9989" max="9994" width="2.625" style="5" customWidth="1"/>
    <col min="9995" max="9995" width="8.625" style="5" customWidth="1"/>
    <col min="9996" max="9996" width="6.5" style="5" bestFit="1" customWidth="1"/>
    <col min="9997" max="9997" width="11.625" style="5" customWidth="1"/>
    <col min="9998" max="9998" width="15.625" style="5" customWidth="1"/>
    <col min="9999" max="9999" width="5.5" style="5" bestFit="1" customWidth="1"/>
    <col min="10000" max="10000" width="9.5" style="5" bestFit="1" customWidth="1"/>
    <col min="10001" max="10007" width="2.625" style="5" customWidth="1"/>
    <col min="10008" max="10240" width="9" style="5"/>
    <col min="10241" max="10241" width="1.625" style="5" customWidth="1"/>
    <col min="10242" max="10242" width="22" style="5" bestFit="1" customWidth="1"/>
    <col min="10243" max="10243" width="13.125" style="5" bestFit="1" customWidth="1"/>
    <col min="10244" max="10244" width="13.875" style="5" bestFit="1" customWidth="1"/>
    <col min="10245" max="10250" width="2.625" style="5" customWidth="1"/>
    <col min="10251" max="10251" width="8.625" style="5" customWidth="1"/>
    <col min="10252" max="10252" width="6.5" style="5" bestFit="1" customWidth="1"/>
    <col min="10253" max="10253" width="11.625" style="5" customWidth="1"/>
    <col min="10254" max="10254" width="15.625" style="5" customWidth="1"/>
    <col min="10255" max="10255" width="5.5" style="5" bestFit="1" customWidth="1"/>
    <col min="10256" max="10256" width="9.5" style="5" bestFit="1" customWidth="1"/>
    <col min="10257" max="10263" width="2.625" style="5" customWidth="1"/>
    <col min="10264" max="10496" width="9" style="5"/>
    <col min="10497" max="10497" width="1.625" style="5" customWidth="1"/>
    <col min="10498" max="10498" width="22" style="5" bestFit="1" customWidth="1"/>
    <col min="10499" max="10499" width="13.125" style="5" bestFit="1" customWidth="1"/>
    <col min="10500" max="10500" width="13.875" style="5" bestFit="1" customWidth="1"/>
    <col min="10501" max="10506" width="2.625" style="5" customWidth="1"/>
    <col min="10507" max="10507" width="8.625" style="5" customWidth="1"/>
    <col min="10508" max="10508" width="6.5" style="5" bestFit="1" customWidth="1"/>
    <col min="10509" max="10509" width="11.625" style="5" customWidth="1"/>
    <col min="10510" max="10510" width="15.625" style="5" customWidth="1"/>
    <col min="10511" max="10511" width="5.5" style="5" bestFit="1" customWidth="1"/>
    <col min="10512" max="10512" width="9.5" style="5" bestFit="1" customWidth="1"/>
    <col min="10513" max="10519" width="2.625" style="5" customWidth="1"/>
    <col min="10520" max="10752" width="9" style="5"/>
    <col min="10753" max="10753" width="1.625" style="5" customWidth="1"/>
    <col min="10754" max="10754" width="22" style="5" bestFit="1" customWidth="1"/>
    <col min="10755" max="10755" width="13.125" style="5" bestFit="1" customWidth="1"/>
    <col min="10756" max="10756" width="13.875" style="5" bestFit="1" customWidth="1"/>
    <col min="10757" max="10762" width="2.625" style="5" customWidth="1"/>
    <col min="10763" max="10763" width="8.625" style="5" customWidth="1"/>
    <col min="10764" max="10764" width="6.5" style="5" bestFit="1" customWidth="1"/>
    <col min="10765" max="10765" width="11.625" style="5" customWidth="1"/>
    <col min="10766" max="10766" width="15.625" style="5" customWidth="1"/>
    <col min="10767" max="10767" width="5.5" style="5" bestFit="1" customWidth="1"/>
    <col min="10768" max="10768" width="9.5" style="5" bestFit="1" customWidth="1"/>
    <col min="10769" max="10775" width="2.625" style="5" customWidth="1"/>
    <col min="10776" max="11008" width="9" style="5"/>
    <col min="11009" max="11009" width="1.625" style="5" customWidth="1"/>
    <col min="11010" max="11010" width="22" style="5" bestFit="1" customWidth="1"/>
    <col min="11011" max="11011" width="13.125" style="5" bestFit="1" customWidth="1"/>
    <col min="11012" max="11012" width="13.875" style="5" bestFit="1" customWidth="1"/>
    <col min="11013" max="11018" width="2.625" style="5" customWidth="1"/>
    <col min="11019" max="11019" width="8.625" style="5" customWidth="1"/>
    <col min="11020" max="11020" width="6.5" style="5" bestFit="1" customWidth="1"/>
    <col min="11021" max="11021" width="11.625" style="5" customWidth="1"/>
    <col min="11022" max="11022" width="15.625" style="5" customWidth="1"/>
    <col min="11023" max="11023" width="5.5" style="5" bestFit="1" customWidth="1"/>
    <col min="11024" max="11024" width="9.5" style="5" bestFit="1" customWidth="1"/>
    <col min="11025" max="11031" width="2.625" style="5" customWidth="1"/>
    <col min="11032" max="11264" width="9" style="5"/>
    <col min="11265" max="11265" width="1.625" style="5" customWidth="1"/>
    <col min="11266" max="11266" width="22" style="5" bestFit="1" customWidth="1"/>
    <col min="11267" max="11267" width="13.125" style="5" bestFit="1" customWidth="1"/>
    <col min="11268" max="11268" width="13.875" style="5" bestFit="1" customWidth="1"/>
    <col min="11269" max="11274" width="2.625" style="5" customWidth="1"/>
    <col min="11275" max="11275" width="8.625" style="5" customWidth="1"/>
    <col min="11276" max="11276" width="6.5" style="5" bestFit="1" customWidth="1"/>
    <col min="11277" max="11277" width="11.625" style="5" customWidth="1"/>
    <col min="11278" max="11278" width="15.625" style="5" customWidth="1"/>
    <col min="11279" max="11279" width="5.5" style="5" bestFit="1" customWidth="1"/>
    <col min="11280" max="11280" width="9.5" style="5" bestFit="1" customWidth="1"/>
    <col min="11281" max="11287" width="2.625" style="5" customWidth="1"/>
    <col min="11288" max="11520" width="9" style="5"/>
    <col min="11521" max="11521" width="1.625" style="5" customWidth="1"/>
    <col min="11522" max="11522" width="22" style="5" bestFit="1" customWidth="1"/>
    <col min="11523" max="11523" width="13.125" style="5" bestFit="1" customWidth="1"/>
    <col min="11524" max="11524" width="13.875" style="5" bestFit="1" customWidth="1"/>
    <col min="11525" max="11530" width="2.625" style="5" customWidth="1"/>
    <col min="11531" max="11531" width="8.625" style="5" customWidth="1"/>
    <col min="11532" max="11532" width="6.5" style="5" bestFit="1" customWidth="1"/>
    <col min="11533" max="11533" width="11.625" style="5" customWidth="1"/>
    <col min="11534" max="11534" width="15.625" style="5" customWidth="1"/>
    <col min="11535" max="11535" width="5.5" style="5" bestFit="1" customWidth="1"/>
    <col min="11536" max="11536" width="9.5" style="5" bestFit="1" customWidth="1"/>
    <col min="11537" max="11543" width="2.625" style="5" customWidth="1"/>
    <col min="11544" max="11776" width="9" style="5"/>
    <col min="11777" max="11777" width="1.625" style="5" customWidth="1"/>
    <col min="11778" max="11778" width="22" style="5" bestFit="1" customWidth="1"/>
    <col min="11779" max="11779" width="13.125" style="5" bestFit="1" customWidth="1"/>
    <col min="11780" max="11780" width="13.875" style="5" bestFit="1" customWidth="1"/>
    <col min="11781" max="11786" width="2.625" style="5" customWidth="1"/>
    <col min="11787" max="11787" width="8.625" style="5" customWidth="1"/>
    <col min="11788" max="11788" width="6.5" style="5" bestFit="1" customWidth="1"/>
    <col min="11789" max="11789" width="11.625" style="5" customWidth="1"/>
    <col min="11790" max="11790" width="15.625" style="5" customWidth="1"/>
    <col min="11791" max="11791" width="5.5" style="5" bestFit="1" customWidth="1"/>
    <col min="11792" max="11792" width="9.5" style="5" bestFit="1" customWidth="1"/>
    <col min="11793" max="11799" width="2.625" style="5" customWidth="1"/>
    <col min="11800" max="12032" width="9" style="5"/>
    <col min="12033" max="12033" width="1.625" style="5" customWidth="1"/>
    <col min="12034" max="12034" width="22" style="5" bestFit="1" customWidth="1"/>
    <col min="12035" max="12035" width="13.125" style="5" bestFit="1" customWidth="1"/>
    <col min="12036" max="12036" width="13.875" style="5" bestFit="1" customWidth="1"/>
    <col min="12037" max="12042" width="2.625" style="5" customWidth="1"/>
    <col min="12043" max="12043" width="8.625" style="5" customWidth="1"/>
    <col min="12044" max="12044" width="6.5" style="5" bestFit="1" customWidth="1"/>
    <col min="12045" max="12045" width="11.625" style="5" customWidth="1"/>
    <col min="12046" max="12046" width="15.625" style="5" customWidth="1"/>
    <col min="12047" max="12047" width="5.5" style="5" bestFit="1" customWidth="1"/>
    <col min="12048" max="12048" width="9.5" style="5" bestFit="1" customWidth="1"/>
    <col min="12049" max="12055" width="2.625" style="5" customWidth="1"/>
    <col min="12056" max="12288" width="9" style="5"/>
    <col min="12289" max="12289" width="1.625" style="5" customWidth="1"/>
    <col min="12290" max="12290" width="22" style="5" bestFit="1" customWidth="1"/>
    <col min="12291" max="12291" width="13.125" style="5" bestFit="1" customWidth="1"/>
    <col min="12292" max="12292" width="13.875" style="5" bestFit="1" customWidth="1"/>
    <col min="12293" max="12298" width="2.625" style="5" customWidth="1"/>
    <col min="12299" max="12299" width="8.625" style="5" customWidth="1"/>
    <col min="12300" max="12300" width="6.5" style="5" bestFit="1" customWidth="1"/>
    <col min="12301" max="12301" width="11.625" style="5" customWidth="1"/>
    <col min="12302" max="12302" width="15.625" style="5" customWidth="1"/>
    <col min="12303" max="12303" width="5.5" style="5" bestFit="1" customWidth="1"/>
    <col min="12304" max="12304" width="9.5" style="5" bestFit="1" customWidth="1"/>
    <col min="12305" max="12311" width="2.625" style="5" customWidth="1"/>
    <col min="12312" max="12544" width="9" style="5"/>
    <col min="12545" max="12545" width="1.625" style="5" customWidth="1"/>
    <col min="12546" max="12546" width="22" style="5" bestFit="1" customWidth="1"/>
    <col min="12547" max="12547" width="13.125" style="5" bestFit="1" customWidth="1"/>
    <col min="12548" max="12548" width="13.875" style="5" bestFit="1" customWidth="1"/>
    <col min="12549" max="12554" width="2.625" style="5" customWidth="1"/>
    <col min="12555" max="12555" width="8.625" style="5" customWidth="1"/>
    <col min="12556" max="12556" width="6.5" style="5" bestFit="1" customWidth="1"/>
    <col min="12557" max="12557" width="11.625" style="5" customWidth="1"/>
    <col min="12558" max="12558" width="15.625" style="5" customWidth="1"/>
    <col min="12559" max="12559" width="5.5" style="5" bestFit="1" customWidth="1"/>
    <col min="12560" max="12560" width="9.5" style="5" bestFit="1" customWidth="1"/>
    <col min="12561" max="12567" width="2.625" style="5" customWidth="1"/>
    <col min="12568" max="12800" width="9" style="5"/>
    <col min="12801" max="12801" width="1.625" style="5" customWidth="1"/>
    <col min="12802" max="12802" width="22" style="5" bestFit="1" customWidth="1"/>
    <col min="12803" max="12803" width="13.125" style="5" bestFit="1" customWidth="1"/>
    <col min="12804" max="12804" width="13.875" style="5" bestFit="1" customWidth="1"/>
    <col min="12805" max="12810" width="2.625" style="5" customWidth="1"/>
    <col min="12811" max="12811" width="8.625" style="5" customWidth="1"/>
    <col min="12812" max="12812" width="6.5" style="5" bestFit="1" customWidth="1"/>
    <col min="12813" max="12813" width="11.625" style="5" customWidth="1"/>
    <col min="12814" max="12814" width="15.625" style="5" customWidth="1"/>
    <col min="12815" max="12815" width="5.5" style="5" bestFit="1" customWidth="1"/>
    <col min="12816" max="12816" width="9.5" style="5" bestFit="1" customWidth="1"/>
    <col min="12817" max="12823" width="2.625" style="5" customWidth="1"/>
    <col min="12824" max="13056" width="9" style="5"/>
    <col min="13057" max="13057" width="1.625" style="5" customWidth="1"/>
    <col min="13058" max="13058" width="22" style="5" bestFit="1" customWidth="1"/>
    <col min="13059" max="13059" width="13.125" style="5" bestFit="1" customWidth="1"/>
    <col min="13060" max="13060" width="13.875" style="5" bestFit="1" customWidth="1"/>
    <col min="13061" max="13066" width="2.625" style="5" customWidth="1"/>
    <col min="13067" max="13067" width="8.625" style="5" customWidth="1"/>
    <col min="13068" max="13068" width="6.5" style="5" bestFit="1" customWidth="1"/>
    <col min="13069" max="13069" width="11.625" style="5" customWidth="1"/>
    <col min="13070" max="13070" width="15.625" style="5" customWidth="1"/>
    <col min="13071" max="13071" width="5.5" style="5" bestFit="1" customWidth="1"/>
    <col min="13072" max="13072" width="9.5" style="5" bestFit="1" customWidth="1"/>
    <col min="13073" max="13079" width="2.625" style="5" customWidth="1"/>
    <col min="13080" max="13312" width="9" style="5"/>
    <col min="13313" max="13313" width="1.625" style="5" customWidth="1"/>
    <col min="13314" max="13314" width="22" style="5" bestFit="1" customWidth="1"/>
    <col min="13315" max="13315" width="13.125" style="5" bestFit="1" customWidth="1"/>
    <col min="13316" max="13316" width="13.875" style="5" bestFit="1" customWidth="1"/>
    <col min="13317" max="13322" width="2.625" style="5" customWidth="1"/>
    <col min="13323" max="13323" width="8.625" style="5" customWidth="1"/>
    <col min="13324" max="13324" width="6.5" style="5" bestFit="1" customWidth="1"/>
    <col min="13325" max="13325" width="11.625" style="5" customWidth="1"/>
    <col min="13326" max="13326" width="15.625" style="5" customWidth="1"/>
    <col min="13327" max="13327" width="5.5" style="5" bestFit="1" customWidth="1"/>
    <col min="13328" max="13328" width="9.5" style="5" bestFit="1" customWidth="1"/>
    <col min="13329" max="13335" width="2.625" style="5" customWidth="1"/>
    <col min="13336" max="13568" width="9" style="5"/>
    <col min="13569" max="13569" width="1.625" style="5" customWidth="1"/>
    <col min="13570" max="13570" width="22" style="5" bestFit="1" customWidth="1"/>
    <col min="13571" max="13571" width="13.125" style="5" bestFit="1" customWidth="1"/>
    <col min="13572" max="13572" width="13.875" style="5" bestFit="1" customWidth="1"/>
    <col min="13573" max="13578" width="2.625" style="5" customWidth="1"/>
    <col min="13579" max="13579" width="8.625" style="5" customWidth="1"/>
    <col min="13580" max="13580" width="6.5" style="5" bestFit="1" customWidth="1"/>
    <col min="13581" max="13581" width="11.625" style="5" customWidth="1"/>
    <col min="13582" max="13582" width="15.625" style="5" customWidth="1"/>
    <col min="13583" max="13583" width="5.5" style="5" bestFit="1" customWidth="1"/>
    <col min="13584" max="13584" width="9.5" style="5" bestFit="1" customWidth="1"/>
    <col min="13585" max="13591" width="2.625" style="5" customWidth="1"/>
    <col min="13592" max="13824" width="9" style="5"/>
    <col min="13825" max="13825" width="1.625" style="5" customWidth="1"/>
    <col min="13826" max="13826" width="22" style="5" bestFit="1" customWidth="1"/>
    <col min="13827" max="13827" width="13.125" style="5" bestFit="1" customWidth="1"/>
    <col min="13828" max="13828" width="13.875" style="5" bestFit="1" customWidth="1"/>
    <col min="13829" max="13834" width="2.625" style="5" customWidth="1"/>
    <col min="13835" max="13835" width="8.625" style="5" customWidth="1"/>
    <col min="13836" max="13836" width="6.5" style="5" bestFit="1" customWidth="1"/>
    <col min="13837" max="13837" width="11.625" style="5" customWidth="1"/>
    <col min="13838" max="13838" width="15.625" style="5" customWidth="1"/>
    <col min="13839" max="13839" width="5.5" style="5" bestFit="1" customWidth="1"/>
    <col min="13840" max="13840" width="9.5" style="5" bestFit="1" customWidth="1"/>
    <col min="13841" max="13847" width="2.625" style="5" customWidth="1"/>
    <col min="13848" max="14080" width="9" style="5"/>
    <col min="14081" max="14081" width="1.625" style="5" customWidth="1"/>
    <col min="14082" max="14082" width="22" style="5" bestFit="1" customWidth="1"/>
    <col min="14083" max="14083" width="13.125" style="5" bestFit="1" customWidth="1"/>
    <col min="14084" max="14084" width="13.875" style="5" bestFit="1" customWidth="1"/>
    <col min="14085" max="14090" width="2.625" style="5" customWidth="1"/>
    <col min="14091" max="14091" width="8.625" style="5" customWidth="1"/>
    <col min="14092" max="14092" width="6.5" style="5" bestFit="1" customWidth="1"/>
    <col min="14093" max="14093" width="11.625" style="5" customWidth="1"/>
    <col min="14094" max="14094" width="15.625" style="5" customWidth="1"/>
    <col min="14095" max="14095" width="5.5" style="5" bestFit="1" customWidth="1"/>
    <col min="14096" max="14096" width="9.5" style="5" bestFit="1" customWidth="1"/>
    <col min="14097" max="14103" width="2.625" style="5" customWidth="1"/>
    <col min="14104" max="14336" width="9" style="5"/>
    <col min="14337" max="14337" width="1.625" style="5" customWidth="1"/>
    <col min="14338" max="14338" width="22" style="5" bestFit="1" customWidth="1"/>
    <col min="14339" max="14339" width="13.125" style="5" bestFit="1" customWidth="1"/>
    <col min="14340" max="14340" width="13.875" style="5" bestFit="1" customWidth="1"/>
    <col min="14341" max="14346" width="2.625" style="5" customWidth="1"/>
    <col min="14347" max="14347" width="8.625" style="5" customWidth="1"/>
    <col min="14348" max="14348" width="6.5" style="5" bestFit="1" customWidth="1"/>
    <col min="14349" max="14349" width="11.625" style="5" customWidth="1"/>
    <col min="14350" max="14350" width="15.625" style="5" customWidth="1"/>
    <col min="14351" max="14351" width="5.5" style="5" bestFit="1" customWidth="1"/>
    <col min="14352" max="14352" width="9.5" style="5" bestFit="1" customWidth="1"/>
    <col min="14353" max="14359" width="2.625" style="5" customWidth="1"/>
    <col min="14360" max="14592" width="9" style="5"/>
    <col min="14593" max="14593" width="1.625" style="5" customWidth="1"/>
    <col min="14594" max="14594" width="22" style="5" bestFit="1" customWidth="1"/>
    <col min="14595" max="14595" width="13.125" style="5" bestFit="1" customWidth="1"/>
    <col min="14596" max="14596" width="13.875" style="5" bestFit="1" customWidth="1"/>
    <col min="14597" max="14602" width="2.625" style="5" customWidth="1"/>
    <col min="14603" max="14603" width="8.625" style="5" customWidth="1"/>
    <col min="14604" max="14604" width="6.5" style="5" bestFit="1" customWidth="1"/>
    <col min="14605" max="14605" width="11.625" style="5" customWidth="1"/>
    <col min="14606" max="14606" width="15.625" style="5" customWidth="1"/>
    <col min="14607" max="14607" width="5.5" style="5" bestFit="1" customWidth="1"/>
    <col min="14608" max="14608" width="9.5" style="5" bestFit="1" customWidth="1"/>
    <col min="14609" max="14615" width="2.625" style="5" customWidth="1"/>
    <col min="14616" max="14848" width="9" style="5"/>
    <col min="14849" max="14849" width="1.625" style="5" customWidth="1"/>
    <col min="14850" max="14850" width="22" style="5" bestFit="1" customWidth="1"/>
    <col min="14851" max="14851" width="13.125" style="5" bestFit="1" customWidth="1"/>
    <col min="14852" max="14852" width="13.875" style="5" bestFit="1" customWidth="1"/>
    <col min="14853" max="14858" width="2.625" style="5" customWidth="1"/>
    <col min="14859" max="14859" width="8.625" style="5" customWidth="1"/>
    <col min="14860" max="14860" width="6.5" style="5" bestFit="1" customWidth="1"/>
    <col min="14861" max="14861" width="11.625" style="5" customWidth="1"/>
    <col min="14862" max="14862" width="15.625" style="5" customWidth="1"/>
    <col min="14863" max="14863" width="5.5" style="5" bestFit="1" customWidth="1"/>
    <col min="14864" max="14864" width="9.5" style="5" bestFit="1" customWidth="1"/>
    <col min="14865" max="14871" width="2.625" style="5" customWidth="1"/>
    <col min="14872" max="15104" width="9" style="5"/>
    <col min="15105" max="15105" width="1.625" style="5" customWidth="1"/>
    <col min="15106" max="15106" width="22" style="5" bestFit="1" customWidth="1"/>
    <col min="15107" max="15107" width="13.125" style="5" bestFit="1" customWidth="1"/>
    <col min="15108" max="15108" width="13.875" style="5" bestFit="1" customWidth="1"/>
    <col min="15109" max="15114" width="2.625" style="5" customWidth="1"/>
    <col min="15115" max="15115" width="8.625" style="5" customWidth="1"/>
    <col min="15116" max="15116" width="6.5" style="5" bestFit="1" customWidth="1"/>
    <col min="15117" max="15117" width="11.625" style="5" customWidth="1"/>
    <col min="15118" max="15118" width="15.625" style="5" customWidth="1"/>
    <col min="15119" max="15119" width="5.5" style="5" bestFit="1" customWidth="1"/>
    <col min="15120" max="15120" width="9.5" style="5" bestFit="1" customWidth="1"/>
    <col min="15121" max="15127" width="2.625" style="5" customWidth="1"/>
    <col min="15128" max="15360" width="9" style="5"/>
    <col min="15361" max="15361" width="1.625" style="5" customWidth="1"/>
    <col min="15362" max="15362" width="22" style="5" bestFit="1" customWidth="1"/>
    <col min="15363" max="15363" width="13.125" style="5" bestFit="1" customWidth="1"/>
    <col min="15364" max="15364" width="13.875" style="5" bestFit="1" customWidth="1"/>
    <col min="15365" max="15370" width="2.625" style="5" customWidth="1"/>
    <col min="15371" max="15371" width="8.625" style="5" customWidth="1"/>
    <col min="15372" max="15372" width="6.5" style="5" bestFit="1" customWidth="1"/>
    <col min="15373" max="15373" width="11.625" style="5" customWidth="1"/>
    <col min="15374" max="15374" width="15.625" style="5" customWidth="1"/>
    <col min="15375" max="15375" width="5.5" style="5" bestFit="1" customWidth="1"/>
    <col min="15376" max="15376" width="9.5" style="5" bestFit="1" customWidth="1"/>
    <col min="15377" max="15383" width="2.625" style="5" customWidth="1"/>
    <col min="15384" max="15616" width="9" style="5"/>
    <col min="15617" max="15617" width="1.625" style="5" customWidth="1"/>
    <col min="15618" max="15618" width="22" style="5" bestFit="1" customWidth="1"/>
    <col min="15619" max="15619" width="13.125" style="5" bestFit="1" customWidth="1"/>
    <col min="15620" max="15620" width="13.875" style="5" bestFit="1" customWidth="1"/>
    <col min="15621" max="15626" width="2.625" style="5" customWidth="1"/>
    <col min="15627" max="15627" width="8.625" style="5" customWidth="1"/>
    <col min="15628" max="15628" width="6.5" style="5" bestFit="1" customWidth="1"/>
    <col min="15629" max="15629" width="11.625" style="5" customWidth="1"/>
    <col min="15630" max="15630" width="15.625" style="5" customWidth="1"/>
    <col min="15631" max="15631" width="5.5" style="5" bestFit="1" customWidth="1"/>
    <col min="15632" max="15632" width="9.5" style="5" bestFit="1" customWidth="1"/>
    <col min="15633" max="15639" width="2.625" style="5" customWidth="1"/>
    <col min="15640" max="15872" width="9" style="5"/>
    <col min="15873" max="15873" width="1.625" style="5" customWidth="1"/>
    <col min="15874" max="15874" width="22" style="5" bestFit="1" customWidth="1"/>
    <col min="15875" max="15875" width="13.125" style="5" bestFit="1" customWidth="1"/>
    <col min="15876" max="15876" width="13.875" style="5" bestFit="1" customWidth="1"/>
    <col min="15877" max="15882" width="2.625" style="5" customWidth="1"/>
    <col min="15883" max="15883" width="8.625" style="5" customWidth="1"/>
    <col min="15884" max="15884" width="6.5" style="5" bestFit="1" customWidth="1"/>
    <col min="15885" max="15885" width="11.625" style="5" customWidth="1"/>
    <col min="15886" max="15886" width="15.625" style="5" customWidth="1"/>
    <col min="15887" max="15887" width="5.5" style="5" bestFit="1" customWidth="1"/>
    <col min="15888" max="15888" width="9.5" style="5" bestFit="1" customWidth="1"/>
    <col min="15889" max="15895" width="2.625" style="5" customWidth="1"/>
    <col min="15896" max="16128" width="9" style="5"/>
    <col min="16129" max="16129" width="1.625" style="5" customWidth="1"/>
    <col min="16130" max="16130" width="22" style="5" bestFit="1" customWidth="1"/>
    <col min="16131" max="16131" width="13.125" style="5" bestFit="1" customWidth="1"/>
    <col min="16132" max="16132" width="13.875" style="5" bestFit="1" customWidth="1"/>
    <col min="16133" max="16138" width="2.625" style="5" customWidth="1"/>
    <col min="16139" max="16139" width="8.625" style="5" customWidth="1"/>
    <col min="16140" max="16140" width="6.5" style="5" bestFit="1" customWidth="1"/>
    <col min="16141" max="16141" width="11.625" style="5" customWidth="1"/>
    <col min="16142" max="16142" width="15.625" style="5" customWidth="1"/>
    <col min="16143" max="16143" width="5.5" style="5" bestFit="1" customWidth="1"/>
    <col min="16144" max="16144" width="9.5" style="5" bestFit="1" customWidth="1"/>
    <col min="16145" max="16151" width="2.625" style="5" customWidth="1"/>
    <col min="16152" max="16384" width="9" style="5"/>
  </cols>
  <sheetData>
    <row r="1" spans="1:23" s="46" customFormat="1" ht="24">
      <c r="A1" s="42"/>
      <c r="B1" s="43"/>
      <c r="C1" s="475" t="s">
        <v>29</v>
      </c>
      <c r="D1" s="480" t="str">
        <f>'設計内訳（共通項目）'!D6:W6</f>
        <v>業務共通項目</v>
      </c>
      <c r="E1" s="477"/>
      <c r="F1" s="477"/>
      <c r="G1" s="477"/>
      <c r="H1" s="477"/>
      <c r="I1" s="477"/>
      <c r="J1" s="477"/>
      <c r="K1" s="477"/>
      <c r="L1" s="477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</row>
    <row r="2" spans="1:23" s="52" customFormat="1" ht="24">
      <c r="A2" s="42"/>
      <c r="B2" s="47">
        <v>7</v>
      </c>
      <c r="C2" s="475"/>
      <c r="D2" s="481" t="str">
        <f>'設計内訳（共通項目）'!E8</f>
        <v>計画準備</v>
      </c>
      <c r="E2" s="482"/>
      <c r="F2" s="482"/>
      <c r="G2" s="482"/>
      <c r="H2" s="482"/>
      <c r="I2" s="482"/>
      <c r="J2" s="482"/>
      <c r="K2" s="482"/>
      <c r="L2" s="482"/>
      <c r="M2" s="48"/>
      <c r="N2" s="49">
        <v>1</v>
      </c>
      <c r="O2" s="50" t="s">
        <v>63</v>
      </c>
      <c r="P2" s="50" t="s">
        <v>31</v>
      </c>
      <c r="Q2" s="50"/>
      <c r="R2" s="50"/>
      <c r="S2" s="50"/>
      <c r="T2" s="50"/>
      <c r="U2" s="50"/>
      <c r="V2" s="50"/>
      <c r="W2" s="51"/>
    </row>
    <row r="3" spans="1:23" s="53" customFormat="1" ht="5.25">
      <c r="B3" s="54"/>
      <c r="C3" s="55"/>
      <c r="D3" s="56"/>
      <c r="E3" s="57"/>
      <c r="F3" s="57"/>
      <c r="G3" s="57"/>
      <c r="H3" s="57"/>
      <c r="I3" s="57"/>
      <c r="J3" s="58"/>
      <c r="K3" s="58"/>
      <c r="M3" s="54"/>
      <c r="N3" s="58"/>
      <c r="O3" s="57"/>
      <c r="P3" s="57"/>
      <c r="Q3" s="57"/>
      <c r="R3" s="57"/>
      <c r="S3" s="57"/>
      <c r="T3" s="57"/>
      <c r="U3" s="57"/>
      <c r="V3" s="57"/>
      <c r="W3" s="58"/>
    </row>
    <row r="4" spans="1:23" ht="24">
      <c r="A4" s="59"/>
      <c r="B4" s="469" t="s">
        <v>32</v>
      </c>
      <c r="C4" s="470"/>
      <c r="D4" s="470"/>
      <c r="E4" s="470"/>
      <c r="F4" s="470"/>
      <c r="G4" s="470"/>
      <c r="H4" s="470"/>
      <c r="I4" s="470"/>
      <c r="J4" s="471"/>
      <c r="K4" s="60" t="s">
        <v>33</v>
      </c>
      <c r="L4" s="60" t="s">
        <v>0</v>
      </c>
      <c r="M4" s="61" t="s">
        <v>34</v>
      </c>
      <c r="N4" s="60" t="s">
        <v>3</v>
      </c>
      <c r="O4" s="472" t="s">
        <v>35</v>
      </c>
      <c r="P4" s="470"/>
      <c r="Q4" s="470"/>
      <c r="R4" s="470"/>
      <c r="S4" s="470"/>
      <c r="T4" s="470"/>
      <c r="U4" s="470"/>
      <c r="V4" s="470"/>
      <c r="W4" s="473"/>
    </row>
    <row r="5" spans="1:23" ht="21">
      <c r="A5" s="62"/>
      <c r="B5" s="169"/>
      <c r="C5" s="212" t="s">
        <v>102</v>
      </c>
      <c r="D5" s="212"/>
      <c r="E5" s="212"/>
      <c r="F5" s="212"/>
      <c r="G5" s="212"/>
      <c r="H5" s="212"/>
      <c r="I5" s="212"/>
      <c r="J5" s="213"/>
      <c r="K5" s="100"/>
      <c r="L5" s="214"/>
      <c r="M5" s="215"/>
      <c r="N5" s="215"/>
      <c r="O5" s="216"/>
      <c r="P5" s="217"/>
      <c r="Q5" s="217"/>
      <c r="R5" s="217"/>
      <c r="S5" s="217"/>
      <c r="T5" s="217"/>
      <c r="U5" s="217"/>
      <c r="V5" s="217"/>
      <c r="W5" s="218"/>
    </row>
    <row r="6" spans="1:23" ht="21">
      <c r="A6" s="62"/>
      <c r="B6" s="168"/>
      <c r="C6" s="65"/>
      <c r="D6" s="219" t="s">
        <v>103</v>
      </c>
      <c r="E6" s="65"/>
      <c r="F6" s="65"/>
      <c r="G6" s="65"/>
      <c r="H6" s="65"/>
      <c r="I6" s="65"/>
      <c r="J6" s="66"/>
      <c r="K6" s="331"/>
      <c r="L6" s="68" t="s">
        <v>38</v>
      </c>
      <c r="M6" s="332"/>
      <c r="N6" s="69">
        <f>INT(K6*M6)</f>
        <v>0</v>
      </c>
      <c r="O6" s="70"/>
      <c r="P6" s="71"/>
      <c r="Q6" s="71"/>
      <c r="R6" s="71"/>
      <c r="S6" s="71"/>
      <c r="T6" s="71"/>
      <c r="U6" s="71"/>
      <c r="V6" s="71"/>
      <c r="W6" s="72"/>
    </row>
    <row r="7" spans="1:23" ht="21">
      <c r="A7" s="62"/>
      <c r="B7" s="168"/>
      <c r="C7" s="65"/>
      <c r="D7" s="219" t="s">
        <v>104</v>
      </c>
      <c r="E7" s="65"/>
      <c r="F7" s="65"/>
      <c r="G7" s="65"/>
      <c r="H7" s="65"/>
      <c r="I7" s="65"/>
      <c r="J7" s="66"/>
      <c r="K7" s="331"/>
      <c r="L7" s="68" t="s">
        <v>38</v>
      </c>
      <c r="M7" s="332"/>
      <c r="N7" s="69">
        <f>INT(K7*M7)</f>
        <v>0</v>
      </c>
      <c r="O7" s="70"/>
      <c r="P7" s="71"/>
      <c r="Q7" s="71"/>
      <c r="R7" s="71"/>
      <c r="S7" s="71"/>
      <c r="T7" s="71"/>
      <c r="U7" s="71"/>
      <c r="V7" s="71"/>
      <c r="W7" s="72"/>
    </row>
    <row r="8" spans="1:23" ht="21">
      <c r="A8" s="62"/>
      <c r="B8" s="168"/>
      <c r="C8" s="65"/>
      <c r="D8" s="219" t="s">
        <v>105</v>
      </c>
      <c r="E8" s="65"/>
      <c r="F8" s="65"/>
      <c r="G8" s="65"/>
      <c r="H8" s="65"/>
      <c r="I8" s="65"/>
      <c r="J8" s="66"/>
      <c r="K8" s="331"/>
      <c r="L8" s="68" t="s">
        <v>38</v>
      </c>
      <c r="M8" s="332"/>
      <c r="N8" s="69">
        <f>INT(K8*M8)</f>
        <v>0</v>
      </c>
      <c r="O8" s="70"/>
      <c r="P8" s="71"/>
      <c r="Q8" s="71"/>
      <c r="R8" s="71"/>
      <c r="S8" s="71"/>
      <c r="T8" s="71"/>
      <c r="U8" s="71"/>
      <c r="V8" s="71"/>
      <c r="W8" s="72"/>
    </row>
    <row r="9" spans="1:23" ht="21">
      <c r="A9" s="62"/>
      <c r="B9" s="168"/>
      <c r="C9" s="65"/>
      <c r="D9" s="219" t="s">
        <v>106</v>
      </c>
      <c r="E9" s="65"/>
      <c r="F9" s="65"/>
      <c r="G9" s="65"/>
      <c r="H9" s="65"/>
      <c r="I9" s="65"/>
      <c r="J9" s="66"/>
      <c r="K9" s="331"/>
      <c r="L9" s="68" t="s">
        <v>38</v>
      </c>
      <c r="M9" s="332"/>
      <c r="N9" s="69">
        <f>INT(K9*M9)</f>
        <v>0</v>
      </c>
      <c r="O9" s="70"/>
      <c r="P9" s="71"/>
      <c r="Q9" s="71"/>
      <c r="R9" s="71"/>
      <c r="S9" s="71"/>
      <c r="T9" s="71"/>
      <c r="U9" s="71"/>
      <c r="V9" s="71"/>
      <c r="W9" s="72"/>
    </row>
    <row r="10" spans="1:23" ht="21">
      <c r="A10" s="62"/>
      <c r="B10" s="168"/>
      <c r="C10" s="65"/>
      <c r="D10" s="219" t="s">
        <v>107</v>
      </c>
      <c r="E10" s="65"/>
      <c r="F10" s="65"/>
      <c r="G10" s="65"/>
      <c r="H10" s="65"/>
      <c r="I10" s="65"/>
      <c r="J10" s="66"/>
      <c r="K10" s="331"/>
      <c r="L10" s="68" t="s">
        <v>38</v>
      </c>
      <c r="M10" s="332"/>
      <c r="N10" s="69">
        <f>INT(K10*M10)</f>
        <v>0</v>
      </c>
      <c r="O10" s="70"/>
      <c r="P10" s="71"/>
      <c r="Q10" s="71"/>
      <c r="R10" s="71"/>
      <c r="S10" s="71"/>
      <c r="T10" s="71"/>
      <c r="U10" s="71"/>
      <c r="V10" s="71"/>
      <c r="W10" s="72"/>
    </row>
    <row r="11" spans="1:23" ht="21">
      <c r="A11" s="62"/>
      <c r="B11" s="168"/>
      <c r="C11" s="65" t="s">
        <v>108</v>
      </c>
      <c r="D11" s="65"/>
      <c r="E11" s="65"/>
      <c r="F11" s="65"/>
      <c r="G11" s="65"/>
      <c r="H11" s="65"/>
      <c r="I11" s="65"/>
      <c r="J11" s="66"/>
      <c r="K11" s="67"/>
      <c r="L11" s="68"/>
      <c r="M11" s="73"/>
      <c r="N11" s="73"/>
      <c r="O11" s="70"/>
      <c r="P11" s="71"/>
      <c r="Q11" s="71"/>
      <c r="R11" s="71"/>
      <c r="S11" s="71"/>
      <c r="T11" s="71"/>
      <c r="U11" s="71"/>
      <c r="V11" s="71"/>
      <c r="W11" s="72"/>
    </row>
    <row r="12" spans="1:23" ht="21">
      <c r="A12" s="62"/>
      <c r="B12" s="168"/>
      <c r="C12" s="65"/>
      <c r="D12" s="219" t="s">
        <v>103</v>
      </c>
      <c r="E12" s="65"/>
      <c r="F12" s="65"/>
      <c r="G12" s="65"/>
      <c r="H12" s="65"/>
      <c r="I12" s="65"/>
      <c r="J12" s="66"/>
      <c r="K12" s="331"/>
      <c r="L12" s="68" t="s">
        <v>38</v>
      </c>
      <c r="M12" s="332"/>
      <c r="N12" s="73">
        <f>INT(K12*M12)</f>
        <v>0</v>
      </c>
      <c r="O12" s="70"/>
      <c r="P12" s="71"/>
      <c r="Q12" s="71"/>
      <c r="R12" s="71"/>
      <c r="S12" s="71"/>
      <c r="T12" s="71"/>
      <c r="U12" s="71"/>
      <c r="V12" s="71"/>
      <c r="W12" s="72"/>
    </row>
    <row r="13" spans="1:23" ht="21">
      <c r="A13" s="62"/>
      <c r="B13" s="168"/>
      <c r="C13" s="65"/>
      <c r="D13" s="219" t="s">
        <v>104</v>
      </c>
      <c r="E13" s="65"/>
      <c r="F13" s="65"/>
      <c r="G13" s="65"/>
      <c r="H13" s="65"/>
      <c r="I13" s="65"/>
      <c r="J13" s="66"/>
      <c r="K13" s="331"/>
      <c r="L13" s="68" t="s">
        <v>38</v>
      </c>
      <c r="M13" s="332"/>
      <c r="N13" s="73">
        <f>INT(K13*M13)</f>
        <v>0</v>
      </c>
      <c r="O13" s="70"/>
      <c r="P13" s="71"/>
      <c r="Q13" s="71"/>
      <c r="R13" s="71"/>
      <c r="S13" s="71"/>
      <c r="T13" s="71"/>
      <c r="U13" s="71"/>
      <c r="V13" s="71"/>
      <c r="W13" s="72"/>
    </row>
    <row r="14" spans="1:23" ht="21">
      <c r="A14" s="62"/>
      <c r="B14" s="168"/>
      <c r="C14" s="65"/>
      <c r="D14" s="219" t="s">
        <v>105</v>
      </c>
      <c r="E14" s="65"/>
      <c r="F14" s="65"/>
      <c r="G14" s="65"/>
      <c r="H14" s="65"/>
      <c r="I14" s="65"/>
      <c r="J14" s="66"/>
      <c r="K14" s="331"/>
      <c r="L14" s="68" t="s">
        <v>38</v>
      </c>
      <c r="M14" s="332"/>
      <c r="N14" s="73">
        <f>INT(K14*M14)</f>
        <v>0</v>
      </c>
      <c r="O14" s="70"/>
      <c r="P14" s="71"/>
      <c r="Q14" s="71"/>
      <c r="R14" s="71"/>
      <c r="S14" s="71"/>
      <c r="T14" s="71"/>
      <c r="U14" s="71"/>
      <c r="V14" s="71"/>
      <c r="W14" s="72"/>
    </row>
    <row r="15" spans="1:23" ht="21">
      <c r="A15" s="62"/>
      <c r="B15" s="168"/>
      <c r="C15" s="65"/>
      <c r="D15" s="219" t="s">
        <v>106</v>
      </c>
      <c r="E15" s="65"/>
      <c r="F15" s="65"/>
      <c r="G15" s="65"/>
      <c r="H15" s="65"/>
      <c r="I15" s="65"/>
      <c r="J15" s="66"/>
      <c r="K15" s="331"/>
      <c r="L15" s="68" t="s">
        <v>38</v>
      </c>
      <c r="M15" s="332"/>
      <c r="N15" s="73">
        <f>INT(K15*M15)</f>
        <v>0</v>
      </c>
      <c r="O15" s="70"/>
      <c r="P15" s="71"/>
      <c r="Q15" s="71"/>
      <c r="R15" s="71"/>
      <c r="S15" s="71"/>
      <c r="T15" s="71"/>
      <c r="U15" s="71"/>
      <c r="V15" s="71"/>
      <c r="W15" s="72"/>
    </row>
    <row r="16" spans="1:23" ht="21">
      <c r="A16" s="62"/>
      <c r="B16" s="168"/>
      <c r="C16" s="65"/>
      <c r="D16" s="219" t="s">
        <v>107</v>
      </c>
      <c r="E16" s="65"/>
      <c r="F16" s="65"/>
      <c r="G16" s="65"/>
      <c r="H16" s="65"/>
      <c r="I16" s="65"/>
      <c r="J16" s="66"/>
      <c r="K16" s="331"/>
      <c r="L16" s="68" t="s">
        <v>38</v>
      </c>
      <c r="M16" s="332"/>
      <c r="N16" s="73">
        <f>INT(K16*M16)</f>
        <v>0</v>
      </c>
      <c r="O16" s="70"/>
      <c r="P16" s="71"/>
      <c r="Q16" s="71"/>
      <c r="R16" s="71"/>
      <c r="S16" s="71"/>
      <c r="T16" s="71"/>
      <c r="U16" s="71"/>
      <c r="V16" s="71"/>
      <c r="W16" s="72"/>
    </row>
    <row r="17" spans="1:23" ht="21">
      <c r="A17" s="62"/>
      <c r="B17" s="75" t="s">
        <v>109</v>
      </c>
      <c r="C17" s="65"/>
      <c r="D17" s="65"/>
      <c r="E17" s="65"/>
      <c r="F17" s="65"/>
      <c r="G17" s="65"/>
      <c r="H17" s="65"/>
      <c r="I17" s="65"/>
      <c r="J17" s="66"/>
      <c r="K17" s="67"/>
      <c r="L17" s="68"/>
      <c r="M17" s="73"/>
      <c r="N17" s="73">
        <f>SUM(N6:N16)</f>
        <v>0</v>
      </c>
      <c r="O17" s="465" t="str">
        <f>N2&amp;O2&amp;P2</f>
        <v>1式当たり</v>
      </c>
      <c r="P17" s="466"/>
      <c r="Q17" s="466"/>
      <c r="R17" s="466"/>
      <c r="S17" s="466"/>
      <c r="T17" s="466"/>
      <c r="U17" s="466"/>
      <c r="V17" s="466"/>
      <c r="W17" s="467"/>
    </row>
    <row r="18" spans="1:23" ht="21">
      <c r="A18" s="62"/>
      <c r="B18" s="77"/>
      <c r="C18" s="166"/>
      <c r="D18" s="166"/>
      <c r="E18" s="166"/>
      <c r="F18" s="166"/>
      <c r="G18" s="166"/>
      <c r="H18" s="166"/>
      <c r="I18" s="166"/>
      <c r="J18" s="79"/>
      <c r="K18" s="67"/>
      <c r="L18" s="80"/>
      <c r="M18" s="80"/>
      <c r="N18" s="80"/>
      <c r="O18" s="81"/>
      <c r="P18" s="82"/>
      <c r="Q18" s="82"/>
      <c r="R18" s="82"/>
      <c r="S18" s="82"/>
      <c r="T18" s="82"/>
      <c r="U18" s="82"/>
      <c r="V18" s="82"/>
      <c r="W18" s="83"/>
    </row>
    <row r="19" spans="1:23" ht="21">
      <c r="A19" s="62"/>
      <c r="B19" s="220" t="s">
        <v>110</v>
      </c>
      <c r="C19" s="166"/>
      <c r="D19" s="166"/>
      <c r="E19" s="166"/>
      <c r="F19" s="166"/>
      <c r="G19" s="166"/>
      <c r="H19" s="166"/>
      <c r="I19" s="166"/>
      <c r="J19" s="79"/>
      <c r="K19" s="67">
        <v>1</v>
      </c>
      <c r="L19" s="68" t="str">
        <f>O2</f>
        <v>式</v>
      </c>
      <c r="M19" s="80"/>
      <c r="N19" s="221">
        <f>ROUNDDOWN(N17/N2,0)</f>
        <v>0</v>
      </c>
      <c r="O19" s="165"/>
      <c r="P19" s="166"/>
      <c r="Q19" s="166"/>
      <c r="R19" s="166"/>
      <c r="S19" s="166"/>
      <c r="T19" s="166"/>
      <c r="U19" s="166"/>
      <c r="V19" s="166"/>
      <c r="W19" s="167"/>
    </row>
    <row r="20" spans="1:23" ht="21">
      <c r="A20" s="62"/>
      <c r="B20" s="220"/>
      <c r="C20" s="166"/>
      <c r="D20" s="166"/>
      <c r="E20" s="166"/>
      <c r="F20" s="166"/>
      <c r="G20" s="166"/>
      <c r="H20" s="166"/>
      <c r="I20" s="166"/>
      <c r="J20" s="79"/>
      <c r="K20" s="67"/>
      <c r="L20" s="68"/>
      <c r="M20" s="80"/>
      <c r="N20" s="221"/>
      <c r="O20" s="165"/>
      <c r="P20" s="166"/>
      <c r="Q20" s="166"/>
      <c r="R20" s="166"/>
      <c r="S20" s="166"/>
      <c r="T20" s="166"/>
      <c r="U20" s="166"/>
      <c r="V20" s="166"/>
      <c r="W20" s="167"/>
    </row>
    <row r="21" spans="1:23" ht="21">
      <c r="A21" s="62"/>
      <c r="B21" s="220"/>
      <c r="C21" s="166"/>
      <c r="D21" s="166"/>
      <c r="E21" s="166"/>
      <c r="F21" s="166"/>
      <c r="G21" s="166"/>
      <c r="H21" s="166"/>
      <c r="I21" s="166"/>
      <c r="J21" s="79"/>
      <c r="K21" s="67"/>
      <c r="L21" s="68"/>
      <c r="M21" s="80"/>
      <c r="N21" s="221"/>
      <c r="O21" s="165"/>
      <c r="P21" s="166"/>
      <c r="Q21" s="166"/>
      <c r="R21" s="166"/>
      <c r="S21" s="166"/>
      <c r="T21" s="166"/>
      <c r="U21" s="166"/>
      <c r="V21" s="166"/>
      <c r="W21" s="167"/>
    </row>
    <row r="22" spans="1:23" ht="21">
      <c r="A22" s="62"/>
      <c r="B22" s="220"/>
      <c r="C22" s="166"/>
      <c r="D22" s="166"/>
      <c r="E22" s="166"/>
      <c r="F22" s="166"/>
      <c r="G22" s="166"/>
      <c r="H22" s="166"/>
      <c r="I22" s="166"/>
      <c r="J22" s="79"/>
      <c r="K22" s="67"/>
      <c r="L22" s="68"/>
      <c r="M22" s="80"/>
      <c r="N22" s="221"/>
      <c r="O22" s="165"/>
      <c r="P22" s="166"/>
      <c r="Q22" s="166"/>
      <c r="R22" s="166"/>
      <c r="S22" s="166"/>
      <c r="T22" s="166"/>
      <c r="U22" s="166"/>
      <c r="V22" s="166"/>
      <c r="W22" s="167"/>
    </row>
    <row r="23" spans="1:23" ht="21">
      <c r="A23" s="62"/>
      <c r="B23" s="220"/>
      <c r="C23" s="166"/>
      <c r="D23" s="166"/>
      <c r="E23" s="166"/>
      <c r="F23" s="166"/>
      <c r="G23" s="166"/>
      <c r="H23" s="166"/>
      <c r="I23" s="166"/>
      <c r="J23" s="79"/>
      <c r="K23" s="67"/>
      <c r="L23" s="68"/>
      <c r="M23" s="80"/>
      <c r="N23" s="221"/>
      <c r="O23" s="165"/>
      <c r="P23" s="166"/>
      <c r="Q23" s="166"/>
      <c r="R23" s="166"/>
      <c r="S23" s="166"/>
      <c r="T23" s="166"/>
      <c r="U23" s="166"/>
      <c r="V23" s="166"/>
      <c r="W23" s="167"/>
    </row>
    <row r="24" spans="1:23" ht="21">
      <c r="A24" s="62"/>
      <c r="B24" s="168"/>
      <c r="C24" s="65"/>
      <c r="D24" s="65"/>
      <c r="E24" s="65"/>
      <c r="F24" s="65"/>
      <c r="G24" s="65"/>
      <c r="H24" s="65"/>
      <c r="I24" s="65"/>
      <c r="J24" s="66"/>
      <c r="K24" s="67"/>
      <c r="L24" s="68"/>
      <c r="M24" s="73"/>
      <c r="N24" s="73"/>
      <c r="O24" s="86"/>
      <c r="P24" s="87"/>
      <c r="Q24" s="87"/>
      <c r="R24" s="87"/>
      <c r="S24" s="87"/>
      <c r="T24" s="87"/>
      <c r="U24" s="87"/>
      <c r="V24" s="87"/>
      <c r="W24" s="88"/>
    </row>
    <row r="25" spans="1:23" ht="21">
      <c r="A25" s="62"/>
      <c r="B25" s="89"/>
      <c r="C25" s="90"/>
      <c r="D25" s="90"/>
      <c r="E25" s="90"/>
      <c r="F25" s="90"/>
      <c r="G25" s="90"/>
      <c r="H25" s="90"/>
      <c r="I25" s="90"/>
      <c r="J25" s="91"/>
      <c r="K25" s="92"/>
      <c r="L25" s="93"/>
      <c r="M25" s="93"/>
      <c r="N25" s="93"/>
      <c r="O25" s="94"/>
      <c r="P25" s="90"/>
      <c r="Q25" s="90"/>
      <c r="R25" s="90"/>
      <c r="S25" s="90"/>
      <c r="T25" s="90"/>
      <c r="U25" s="90"/>
      <c r="V25" s="90"/>
      <c r="W25" s="95"/>
    </row>
    <row r="26" spans="1:23" s="46" customFormat="1" ht="24">
      <c r="A26" s="42"/>
      <c r="B26" s="43"/>
      <c r="C26" s="475" t="s">
        <v>29</v>
      </c>
      <c r="D26" s="480" t="str">
        <f>D1</f>
        <v>業務共通項目</v>
      </c>
      <c r="E26" s="477"/>
      <c r="F26" s="477"/>
      <c r="G26" s="477"/>
      <c r="H26" s="477"/>
      <c r="I26" s="477"/>
      <c r="J26" s="477"/>
      <c r="K26" s="477"/>
      <c r="L26" s="477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s="52" customFormat="1" ht="24">
      <c r="A27" s="42"/>
      <c r="B27" s="47">
        <v>8</v>
      </c>
      <c r="C27" s="475"/>
      <c r="D27" s="481" t="str">
        <f>'設計内訳（共通項目）'!E10</f>
        <v>資料収集整理</v>
      </c>
      <c r="E27" s="482"/>
      <c r="F27" s="482"/>
      <c r="G27" s="482"/>
      <c r="H27" s="482"/>
      <c r="I27" s="482"/>
      <c r="J27" s="482"/>
      <c r="K27" s="482"/>
      <c r="L27" s="482"/>
      <c r="M27" s="48"/>
      <c r="N27" s="49">
        <v>1</v>
      </c>
      <c r="O27" s="50" t="s">
        <v>63</v>
      </c>
      <c r="P27" s="50" t="s">
        <v>31</v>
      </c>
      <c r="Q27" s="50"/>
      <c r="R27" s="50"/>
      <c r="S27" s="50"/>
      <c r="T27" s="50"/>
      <c r="U27" s="50"/>
      <c r="V27" s="50"/>
      <c r="W27" s="51"/>
    </row>
    <row r="28" spans="1:23" s="53" customFormat="1" ht="5.25">
      <c r="B28" s="54"/>
      <c r="C28" s="55"/>
      <c r="D28" s="56"/>
      <c r="E28" s="57"/>
      <c r="F28" s="57"/>
      <c r="G28" s="57"/>
      <c r="H28" s="57"/>
      <c r="I28" s="57"/>
      <c r="J28" s="58"/>
      <c r="K28" s="58"/>
      <c r="M28" s="54"/>
      <c r="N28" s="58"/>
      <c r="O28" s="57"/>
      <c r="P28" s="57"/>
      <c r="Q28" s="57"/>
      <c r="R28" s="57"/>
      <c r="S28" s="57"/>
      <c r="T28" s="57"/>
      <c r="U28" s="57"/>
      <c r="V28" s="57"/>
      <c r="W28" s="58"/>
    </row>
    <row r="29" spans="1:23" ht="24">
      <c r="A29" s="59"/>
      <c r="B29" s="469" t="s">
        <v>32</v>
      </c>
      <c r="C29" s="470"/>
      <c r="D29" s="470"/>
      <c r="E29" s="470"/>
      <c r="F29" s="470"/>
      <c r="G29" s="470"/>
      <c r="H29" s="470"/>
      <c r="I29" s="470"/>
      <c r="J29" s="471"/>
      <c r="K29" s="60" t="s">
        <v>33</v>
      </c>
      <c r="L29" s="60" t="s">
        <v>0</v>
      </c>
      <c r="M29" s="61" t="s">
        <v>34</v>
      </c>
      <c r="N29" s="60" t="s">
        <v>3</v>
      </c>
      <c r="O29" s="472" t="s">
        <v>35</v>
      </c>
      <c r="P29" s="470"/>
      <c r="Q29" s="470"/>
      <c r="R29" s="470"/>
      <c r="S29" s="470"/>
      <c r="T29" s="470"/>
      <c r="U29" s="470"/>
      <c r="V29" s="470"/>
      <c r="W29" s="473"/>
    </row>
    <row r="30" spans="1:23" ht="21">
      <c r="A30" s="62"/>
      <c r="B30" s="169"/>
      <c r="C30" s="212" t="s">
        <v>102</v>
      </c>
      <c r="D30" s="212"/>
      <c r="E30" s="212"/>
      <c r="F30" s="212"/>
      <c r="G30" s="212"/>
      <c r="H30" s="212"/>
      <c r="I30" s="212"/>
      <c r="J30" s="213"/>
      <c r="K30" s="100"/>
      <c r="L30" s="214"/>
      <c r="M30" s="215"/>
      <c r="N30" s="215"/>
      <c r="O30" s="216"/>
      <c r="P30" s="217"/>
      <c r="Q30" s="217"/>
      <c r="R30" s="217"/>
      <c r="S30" s="217"/>
      <c r="T30" s="217"/>
      <c r="U30" s="217"/>
      <c r="V30" s="217"/>
      <c r="W30" s="218"/>
    </row>
    <row r="31" spans="1:23" ht="21">
      <c r="A31" s="62"/>
      <c r="B31" s="168"/>
      <c r="C31" s="65"/>
      <c r="D31" s="219" t="s">
        <v>103</v>
      </c>
      <c r="E31" s="65"/>
      <c r="F31" s="65"/>
      <c r="G31" s="65"/>
      <c r="H31" s="65"/>
      <c r="I31" s="65"/>
      <c r="J31" s="66"/>
      <c r="K31" s="331"/>
      <c r="L31" s="68" t="s">
        <v>38</v>
      </c>
      <c r="M31" s="332"/>
      <c r="N31" s="69">
        <f>INT(K31*M31)</f>
        <v>0</v>
      </c>
      <c r="O31" s="70"/>
      <c r="P31" s="71"/>
      <c r="Q31" s="71"/>
      <c r="R31" s="71"/>
      <c r="S31" s="71"/>
      <c r="T31" s="71"/>
      <c r="U31" s="71"/>
      <c r="V31" s="71"/>
      <c r="W31" s="72"/>
    </row>
    <row r="32" spans="1:23" ht="21">
      <c r="A32" s="62"/>
      <c r="B32" s="168"/>
      <c r="C32" s="65"/>
      <c r="D32" s="219" t="s">
        <v>104</v>
      </c>
      <c r="E32" s="65"/>
      <c r="F32" s="65"/>
      <c r="G32" s="65"/>
      <c r="H32" s="65"/>
      <c r="I32" s="65"/>
      <c r="J32" s="66"/>
      <c r="K32" s="331"/>
      <c r="L32" s="68" t="s">
        <v>38</v>
      </c>
      <c r="M32" s="332"/>
      <c r="N32" s="69">
        <f>INT(K32*M32)</f>
        <v>0</v>
      </c>
      <c r="O32" s="70"/>
      <c r="P32" s="71"/>
      <c r="Q32" s="71"/>
      <c r="R32" s="71"/>
      <c r="S32" s="71"/>
      <c r="T32" s="71"/>
      <c r="U32" s="71"/>
      <c r="V32" s="71"/>
      <c r="W32" s="72"/>
    </row>
    <row r="33" spans="1:23" ht="21">
      <c r="A33" s="62"/>
      <c r="B33" s="168"/>
      <c r="C33" s="65"/>
      <c r="D33" s="219" t="s">
        <v>105</v>
      </c>
      <c r="E33" s="65"/>
      <c r="F33" s="65"/>
      <c r="G33" s="65"/>
      <c r="H33" s="65"/>
      <c r="I33" s="65"/>
      <c r="J33" s="66"/>
      <c r="K33" s="331"/>
      <c r="L33" s="68" t="s">
        <v>38</v>
      </c>
      <c r="M33" s="332"/>
      <c r="N33" s="69">
        <f>INT(K33*M33)</f>
        <v>0</v>
      </c>
      <c r="O33" s="70"/>
      <c r="P33" s="71"/>
      <c r="Q33" s="71"/>
      <c r="R33" s="71"/>
      <c r="S33" s="71"/>
      <c r="T33" s="71"/>
      <c r="U33" s="71"/>
      <c r="V33" s="71"/>
      <c r="W33" s="72"/>
    </row>
    <row r="34" spans="1:23" ht="21">
      <c r="A34" s="62"/>
      <c r="B34" s="168"/>
      <c r="C34" s="65"/>
      <c r="D34" s="219" t="s">
        <v>106</v>
      </c>
      <c r="E34" s="65"/>
      <c r="F34" s="65"/>
      <c r="G34" s="65"/>
      <c r="H34" s="65"/>
      <c r="I34" s="65"/>
      <c r="J34" s="66"/>
      <c r="K34" s="331"/>
      <c r="L34" s="68" t="s">
        <v>38</v>
      </c>
      <c r="M34" s="332"/>
      <c r="N34" s="69">
        <f>INT(K34*M34)</f>
        <v>0</v>
      </c>
      <c r="O34" s="70"/>
      <c r="P34" s="71"/>
      <c r="Q34" s="71"/>
      <c r="R34" s="71"/>
      <c r="S34" s="71"/>
      <c r="T34" s="71"/>
      <c r="U34" s="71"/>
      <c r="V34" s="71"/>
      <c r="W34" s="72"/>
    </row>
    <row r="35" spans="1:23" ht="21">
      <c r="A35" s="62"/>
      <c r="B35" s="168"/>
      <c r="C35" s="65"/>
      <c r="D35" s="219" t="s">
        <v>107</v>
      </c>
      <c r="E35" s="65"/>
      <c r="F35" s="65"/>
      <c r="G35" s="65"/>
      <c r="H35" s="65"/>
      <c r="I35" s="65"/>
      <c r="J35" s="66"/>
      <c r="K35" s="331"/>
      <c r="L35" s="68" t="s">
        <v>38</v>
      </c>
      <c r="M35" s="332"/>
      <c r="N35" s="69">
        <f>INT(K35*M35)</f>
        <v>0</v>
      </c>
      <c r="O35" s="70"/>
      <c r="P35" s="71"/>
      <c r="Q35" s="71"/>
      <c r="R35" s="71"/>
      <c r="S35" s="71"/>
      <c r="T35" s="71"/>
      <c r="U35" s="71"/>
      <c r="V35" s="71"/>
      <c r="W35" s="72"/>
    </row>
    <row r="36" spans="1:23" ht="21">
      <c r="A36" s="62"/>
      <c r="B36" s="168"/>
      <c r="C36" s="65" t="s">
        <v>108</v>
      </c>
      <c r="D36" s="65"/>
      <c r="E36" s="65"/>
      <c r="F36" s="65"/>
      <c r="G36" s="65"/>
      <c r="H36" s="65"/>
      <c r="I36" s="65"/>
      <c r="J36" s="66"/>
      <c r="K36" s="67"/>
      <c r="L36" s="68"/>
      <c r="M36" s="73"/>
      <c r="N36" s="73"/>
      <c r="O36" s="70"/>
      <c r="P36" s="71"/>
      <c r="Q36" s="71"/>
      <c r="R36" s="71"/>
      <c r="S36" s="71"/>
      <c r="T36" s="71"/>
      <c r="U36" s="71"/>
      <c r="V36" s="71"/>
      <c r="W36" s="72"/>
    </row>
    <row r="37" spans="1:23" ht="21">
      <c r="A37" s="62"/>
      <c r="B37" s="168"/>
      <c r="C37" s="65"/>
      <c r="D37" s="219" t="s">
        <v>103</v>
      </c>
      <c r="E37" s="65"/>
      <c r="F37" s="65"/>
      <c r="G37" s="65"/>
      <c r="H37" s="65"/>
      <c r="I37" s="65"/>
      <c r="J37" s="66"/>
      <c r="K37" s="331"/>
      <c r="L37" s="68" t="s">
        <v>38</v>
      </c>
      <c r="M37" s="332"/>
      <c r="N37" s="73">
        <f>INT(K37*M37)</f>
        <v>0</v>
      </c>
      <c r="O37" s="70"/>
      <c r="P37" s="71"/>
      <c r="Q37" s="71"/>
      <c r="R37" s="71"/>
      <c r="S37" s="71"/>
      <c r="T37" s="71"/>
      <c r="U37" s="71"/>
      <c r="V37" s="71"/>
      <c r="W37" s="72"/>
    </row>
    <row r="38" spans="1:23" ht="21">
      <c r="A38" s="62"/>
      <c r="B38" s="168"/>
      <c r="C38" s="65"/>
      <c r="D38" s="219" t="s">
        <v>104</v>
      </c>
      <c r="E38" s="65"/>
      <c r="F38" s="65"/>
      <c r="G38" s="65"/>
      <c r="H38" s="65"/>
      <c r="I38" s="65"/>
      <c r="J38" s="66"/>
      <c r="K38" s="331"/>
      <c r="L38" s="68" t="s">
        <v>38</v>
      </c>
      <c r="M38" s="332"/>
      <c r="N38" s="73">
        <f>INT(K38*M38)</f>
        <v>0</v>
      </c>
      <c r="O38" s="70"/>
      <c r="P38" s="71"/>
      <c r="Q38" s="71"/>
      <c r="R38" s="71"/>
      <c r="S38" s="71"/>
      <c r="T38" s="71"/>
      <c r="U38" s="71"/>
      <c r="V38" s="71"/>
      <c r="W38" s="72"/>
    </row>
    <row r="39" spans="1:23" ht="21">
      <c r="A39" s="62"/>
      <c r="B39" s="168"/>
      <c r="C39" s="65"/>
      <c r="D39" s="219" t="s">
        <v>105</v>
      </c>
      <c r="E39" s="65"/>
      <c r="F39" s="65"/>
      <c r="G39" s="65"/>
      <c r="H39" s="65"/>
      <c r="I39" s="65"/>
      <c r="J39" s="66"/>
      <c r="K39" s="331"/>
      <c r="L39" s="68" t="s">
        <v>38</v>
      </c>
      <c r="M39" s="332"/>
      <c r="N39" s="73">
        <f>INT(K39*M39)</f>
        <v>0</v>
      </c>
      <c r="O39" s="70"/>
      <c r="P39" s="71"/>
      <c r="Q39" s="71"/>
      <c r="R39" s="71"/>
      <c r="S39" s="71"/>
      <c r="T39" s="71"/>
      <c r="U39" s="71"/>
      <c r="V39" s="71"/>
      <c r="W39" s="72"/>
    </row>
    <row r="40" spans="1:23" ht="21">
      <c r="A40" s="62"/>
      <c r="B40" s="168"/>
      <c r="C40" s="65"/>
      <c r="D40" s="219" t="s">
        <v>106</v>
      </c>
      <c r="E40" s="65"/>
      <c r="F40" s="65"/>
      <c r="G40" s="65"/>
      <c r="H40" s="65"/>
      <c r="I40" s="65"/>
      <c r="J40" s="66"/>
      <c r="K40" s="331"/>
      <c r="L40" s="68" t="s">
        <v>38</v>
      </c>
      <c r="M40" s="332"/>
      <c r="N40" s="73">
        <f>INT(K40*M40)</f>
        <v>0</v>
      </c>
      <c r="O40" s="70"/>
      <c r="P40" s="71"/>
      <c r="Q40" s="71"/>
      <c r="R40" s="71"/>
      <c r="S40" s="71"/>
      <c r="T40" s="71"/>
      <c r="U40" s="71"/>
      <c r="V40" s="71"/>
      <c r="W40" s="72"/>
    </row>
    <row r="41" spans="1:23" ht="21">
      <c r="A41" s="62"/>
      <c r="B41" s="168"/>
      <c r="C41" s="65"/>
      <c r="D41" s="219" t="s">
        <v>107</v>
      </c>
      <c r="E41" s="65"/>
      <c r="F41" s="65"/>
      <c r="G41" s="65"/>
      <c r="H41" s="65"/>
      <c r="I41" s="65"/>
      <c r="J41" s="66"/>
      <c r="K41" s="331"/>
      <c r="L41" s="68" t="s">
        <v>38</v>
      </c>
      <c r="M41" s="332"/>
      <c r="N41" s="73">
        <f>INT(K41*M41)</f>
        <v>0</v>
      </c>
      <c r="O41" s="70"/>
      <c r="P41" s="71"/>
      <c r="Q41" s="71"/>
      <c r="R41" s="71"/>
      <c r="S41" s="71"/>
      <c r="T41" s="71"/>
      <c r="U41" s="71"/>
      <c r="V41" s="71"/>
      <c r="W41" s="72"/>
    </row>
    <row r="42" spans="1:23" ht="21">
      <c r="A42" s="62"/>
      <c r="B42" s="75" t="s">
        <v>109</v>
      </c>
      <c r="C42" s="65"/>
      <c r="D42" s="65"/>
      <c r="E42" s="65"/>
      <c r="F42" s="65"/>
      <c r="G42" s="65"/>
      <c r="H42" s="65"/>
      <c r="I42" s="65"/>
      <c r="J42" s="66"/>
      <c r="K42" s="67"/>
      <c r="L42" s="68"/>
      <c r="M42" s="73"/>
      <c r="N42" s="73">
        <f>SUM(N31:N41)</f>
        <v>0</v>
      </c>
      <c r="O42" s="465" t="str">
        <f>N27&amp;O27&amp;P27</f>
        <v>1式当たり</v>
      </c>
      <c r="P42" s="466"/>
      <c r="Q42" s="466"/>
      <c r="R42" s="466"/>
      <c r="S42" s="466"/>
      <c r="T42" s="466"/>
      <c r="U42" s="466"/>
      <c r="V42" s="466"/>
      <c r="W42" s="467"/>
    </row>
    <row r="43" spans="1:23" ht="21">
      <c r="A43" s="62"/>
      <c r="B43" s="77"/>
      <c r="C43" s="166"/>
      <c r="D43" s="166"/>
      <c r="E43" s="166"/>
      <c r="F43" s="166"/>
      <c r="G43" s="166"/>
      <c r="H43" s="166"/>
      <c r="I43" s="166"/>
      <c r="J43" s="79"/>
      <c r="K43" s="67"/>
      <c r="L43" s="80"/>
      <c r="M43" s="80"/>
      <c r="N43" s="80"/>
      <c r="O43" s="81"/>
      <c r="P43" s="82"/>
      <c r="Q43" s="82"/>
      <c r="R43" s="82"/>
      <c r="S43" s="82"/>
      <c r="T43" s="82"/>
      <c r="U43" s="82"/>
      <c r="V43" s="82"/>
      <c r="W43" s="83"/>
    </row>
    <row r="44" spans="1:23" ht="21">
      <c r="A44" s="62"/>
      <c r="B44" s="220" t="s">
        <v>110</v>
      </c>
      <c r="C44" s="166"/>
      <c r="D44" s="166"/>
      <c r="E44" s="166"/>
      <c r="F44" s="166"/>
      <c r="G44" s="166"/>
      <c r="H44" s="166"/>
      <c r="I44" s="166"/>
      <c r="J44" s="79"/>
      <c r="K44" s="67">
        <v>1</v>
      </c>
      <c r="L44" s="68" t="str">
        <f>O27</f>
        <v>式</v>
      </c>
      <c r="M44" s="80"/>
      <c r="N44" s="221">
        <f>ROUNDDOWN(N42/N27,0)</f>
        <v>0</v>
      </c>
      <c r="O44" s="165"/>
      <c r="P44" s="166"/>
      <c r="Q44" s="166"/>
      <c r="R44" s="166"/>
      <c r="S44" s="166"/>
      <c r="T44" s="166"/>
      <c r="U44" s="166"/>
      <c r="V44" s="166"/>
      <c r="W44" s="167"/>
    </row>
    <row r="45" spans="1:23" ht="21">
      <c r="A45" s="62"/>
      <c r="B45" s="220"/>
      <c r="C45" s="166"/>
      <c r="D45" s="166"/>
      <c r="E45" s="166"/>
      <c r="F45" s="166"/>
      <c r="G45" s="166"/>
      <c r="H45" s="166"/>
      <c r="I45" s="166"/>
      <c r="J45" s="79"/>
      <c r="K45" s="67"/>
      <c r="L45" s="68"/>
      <c r="M45" s="80"/>
      <c r="N45" s="221"/>
      <c r="O45" s="165"/>
      <c r="P45" s="166"/>
      <c r="Q45" s="166"/>
      <c r="R45" s="166"/>
      <c r="S45" s="166"/>
      <c r="T45" s="166"/>
      <c r="U45" s="166"/>
      <c r="V45" s="166"/>
      <c r="W45" s="167"/>
    </row>
    <row r="46" spans="1:23" ht="21">
      <c r="A46" s="62"/>
      <c r="B46" s="220"/>
      <c r="C46" s="166"/>
      <c r="D46" s="166"/>
      <c r="E46" s="166"/>
      <c r="F46" s="166"/>
      <c r="G46" s="166"/>
      <c r="H46" s="166"/>
      <c r="I46" s="166"/>
      <c r="J46" s="79"/>
      <c r="K46" s="67"/>
      <c r="L46" s="68"/>
      <c r="M46" s="80"/>
      <c r="N46" s="221"/>
      <c r="O46" s="165"/>
      <c r="P46" s="166"/>
      <c r="Q46" s="166"/>
      <c r="R46" s="166"/>
      <c r="S46" s="166"/>
      <c r="T46" s="166"/>
      <c r="U46" s="166"/>
      <c r="V46" s="166"/>
      <c r="W46" s="167"/>
    </row>
    <row r="47" spans="1:23" ht="21">
      <c r="A47" s="62"/>
      <c r="B47" s="220"/>
      <c r="C47" s="166"/>
      <c r="D47" s="166"/>
      <c r="E47" s="166"/>
      <c r="F47" s="166"/>
      <c r="G47" s="166"/>
      <c r="H47" s="166"/>
      <c r="I47" s="166"/>
      <c r="J47" s="79"/>
      <c r="K47" s="67"/>
      <c r="L47" s="68"/>
      <c r="M47" s="80"/>
      <c r="N47" s="221"/>
      <c r="O47" s="165"/>
      <c r="P47" s="166"/>
      <c r="Q47" s="166"/>
      <c r="R47" s="166"/>
      <c r="S47" s="166"/>
      <c r="T47" s="166"/>
      <c r="U47" s="166"/>
      <c r="V47" s="166"/>
      <c r="W47" s="167"/>
    </row>
    <row r="48" spans="1:23" ht="21">
      <c r="A48" s="62"/>
      <c r="B48" s="220"/>
      <c r="C48" s="166"/>
      <c r="D48" s="166"/>
      <c r="E48" s="166"/>
      <c r="F48" s="166"/>
      <c r="G48" s="166"/>
      <c r="H48" s="166"/>
      <c r="I48" s="166"/>
      <c r="J48" s="79"/>
      <c r="K48" s="67"/>
      <c r="L48" s="68"/>
      <c r="M48" s="80"/>
      <c r="N48" s="221"/>
      <c r="O48" s="165"/>
      <c r="P48" s="166"/>
      <c r="Q48" s="166"/>
      <c r="R48" s="166"/>
      <c r="S48" s="166"/>
      <c r="T48" s="166"/>
      <c r="U48" s="166"/>
      <c r="V48" s="166"/>
      <c r="W48" s="167"/>
    </row>
    <row r="49" spans="1:23" ht="21">
      <c r="A49" s="62"/>
      <c r="B49" s="168"/>
      <c r="C49" s="65"/>
      <c r="D49" s="65"/>
      <c r="E49" s="65"/>
      <c r="F49" s="65"/>
      <c r="G49" s="65"/>
      <c r="H49" s="65"/>
      <c r="I49" s="65"/>
      <c r="J49" s="66"/>
      <c r="K49" s="67"/>
      <c r="L49" s="68"/>
      <c r="M49" s="73"/>
      <c r="N49" s="73"/>
      <c r="O49" s="86"/>
      <c r="P49" s="87"/>
      <c r="Q49" s="87"/>
      <c r="R49" s="87"/>
      <c r="S49" s="87"/>
      <c r="T49" s="87"/>
      <c r="U49" s="87"/>
      <c r="V49" s="87"/>
      <c r="W49" s="88"/>
    </row>
    <row r="50" spans="1:23" ht="21">
      <c r="A50" s="62"/>
      <c r="B50" s="89"/>
      <c r="C50" s="90"/>
      <c r="D50" s="90"/>
      <c r="E50" s="90"/>
      <c r="F50" s="90"/>
      <c r="G50" s="90"/>
      <c r="H50" s="90"/>
      <c r="I50" s="90"/>
      <c r="J50" s="91"/>
      <c r="K50" s="92"/>
      <c r="L50" s="93"/>
      <c r="M50" s="93"/>
      <c r="N50" s="93"/>
      <c r="O50" s="94"/>
      <c r="P50" s="90"/>
      <c r="Q50" s="90"/>
      <c r="R50" s="90"/>
      <c r="S50" s="90"/>
      <c r="T50" s="90"/>
      <c r="U50" s="90"/>
      <c r="V50" s="90"/>
      <c r="W50" s="95"/>
    </row>
    <row r="51" spans="1:23" s="46" customFormat="1" ht="24">
      <c r="A51" s="42"/>
      <c r="B51" s="43"/>
      <c r="C51" s="475" t="s">
        <v>29</v>
      </c>
      <c r="D51" s="480" t="str">
        <f>'明細（共通項目）'!D1:L1</f>
        <v>業務共通項目</v>
      </c>
      <c r="E51" s="477"/>
      <c r="F51" s="477"/>
      <c r="G51" s="477"/>
      <c r="H51" s="477"/>
      <c r="I51" s="477"/>
      <c r="J51" s="477"/>
      <c r="K51" s="477"/>
      <c r="L51" s="477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5"/>
    </row>
    <row r="52" spans="1:23" s="52" customFormat="1" ht="24">
      <c r="A52" s="42"/>
      <c r="B52" s="47">
        <v>9</v>
      </c>
      <c r="C52" s="475"/>
      <c r="D52" s="481" t="str">
        <f>'設計内訳（共通項目）'!E12</f>
        <v>統合型GISデータセットアップ</v>
      </c>
      <c r="E52" s="482"/>
      <c r="F52" s="482"/>
      <c r="G52" s="482"/>
      <c r="H52" s="482"/>
      <c r="I52" s="482"/>
      <c r="J52" s="482"/>
      <c r="K52" s="482"/>
      <c r="L52" s="482"/>
      <c r="M52" s="48"/>
      <c r="N52" s="49">
        <v>1</v>
      </c>
      <c r="O52" s="50" t="s">
        <v>62</v>
      </c>
      <c r="P52" s="50" t="s">
        <v>31</v>
      </c>
      <c r="Q52" s="50"/>
      <c r="R52" s="50"/>
      <c r="S52" s="50"/>
      <c r="T52" s="50"/>
      <c r="U52" s="50"/>
      <c r="V52" s="50"/>
      <c r="W52" s="51"/>
    </row>
    <row r="53" spans="1:23" s="53" customFormat="1" ht="5.25">
      <c r="B53" s="54"/>
      <c r="C53" s="55"/>
      <c r="D53" s="56"/>
      <c r="E53" s="57"/>
      <c r="F53" s="57"/>
      <c r="G53" s="57"/>
      <c r="H53" s="57"/>
      <c r="I53" s="57"/>
      <c r="J53" s="58"/>
      <c r="K53" s="58"/>
      <c r="M53" s="54"/>
      <c r="N53" s="58"/>
      <c r="O53" s="57"/>
      <c r="P53" s="57"/>
      <c r="Q53" s="57"/>
      <c r="R53" s="57"/>
      <c r="S53" s="57"/>
      <c r="T53" s="57"/>
      <c r="U53" s="57"/>
      <c r="V53" s="57"/>
      <c r="W53" s="58"/>
    </row>
    <row r="54" spans="1:23" ht="24">
      <c r="A54" s="59"/>
      <c r="B54" s="469" t="s">
        <v>32</v>
      </c>
      <c r="C54" s="470"/>
      <c r="D54" s="470"/>
      <c r="E54" s="470"/>
      <c r="F54" s="470"/>
      <c r="G54" s="470"/>
      <c r="H54" s="470"/>
      <c r="I54" s="470"/>
      <c r="J54" s="471"/>
      <c r="K54" s="60" t="s">
        <v>33</v>
      </c>
      <c r="L54" s="60" t="s">
        <v>0</v>
      </c>
      <c r="M54" s="61" t="s">
        <v>34</v>
      </c>
      <c r="N54" s="60" t="s">
        <v>3</v>
      </c>
      <c r="O54" s="472" t="s">
        <v>35</v>
      </c>
      <c r="P54" s="470"/>
      <c r="Q54" s="470"/>
      <c r="R54" s="470"/>
      <c r="S54" s="470"/>
      <c r="T54" s="470"/>
      <c r="U54" s="470"/>
      <c r="V54" s="470"/>
      <c r="W54" s="473"/>
    </row>
    <row r="55" spans="1:23" ht="21">
      <c r="A55" s="62"/>
      <c r="B55" s="169"/>
      <c r="C55" s="212" t="s">
        <v>102</v>
      </c>
      <c r="D55" s="212"/>
      <c r="E55" s="212"/>
      <c r="F55" s="212"/>
      <c r="G55" s="212"/>
      <c r="H55" s="212"/>
      <c r="I55" s="212"/>
      <c r="J55" s="213"/>
      <c r="K55" s="100"/>
      <c r="L55" s="214"/>
      <c r="M55" s="215"/>
      <c r="N55" s="215"/>
      <c r="O55" s="216"/>
      <c r="P55" s="217"/>
      <c r="Q55" s="217"/>
      <c r="R55" s="217"/>
      <c r="S55" s="217"/>
      <c r="T55" s="217"/>
      <c r="U55" s="217"/>
      <c r="V55" s="217"/>
      <c r="W55" s="218"/>
    </row>
    <row r="56" spans="1:23" ht="21">
      <c r="A56" s="62"/>
      <c r="B56" s="168"/>
      <c r="C56" s="65"/>
      <c r="D56" s="219" t="s">
        <v>103</v>
      </c>
      <c r="E56" s="65"/>
      <c r="F56" s="65"/>
      <c r="G56" s="65"/>
      <c r="H56" s="65"/>
      <c r="I56" s="65"/>
      <c r="J56" s="66"/>
      <c r="K56" s="331"/>
      <c r="L56" s="68" t="s">
        <v>38</v>
      </c>
      <c r="M56" s="332"/>
      <c r="N56" s="69">
        <f>INT(K56*M56)</f>
        <v>0</v>
      </c>
      <c r="O56" s="70"/>
      <c r="P56" s="71"/>
      <c r="Q56" s="71"/>
      <c r="R56" s="71"/>
      <c r="S56" s="71"/>
      <c r="T56" s="71"/>
      <c r="U56" s="71"/>
      <c r="V56" s="71"/>
      <c r="W56" s="72"/>
    </row>
    <row r="57" spans="1:23" ht="21">
      <c r="A57" s="62"/>
      <c r="B57" s="168"/>
      <c r="C57" s="65"/>
      <c r="D57" s="219" t="s">
        <v>104</v>
      </c>
      <c r="E57" s="65"/>
      <c r="F57" s="65"/>
      <c r="G57" s="65"/>
      <c r="H57" s="65"/>
      <c r="I57" s="65"/>
      <c r="J57" s="66"/>
      <c r="K57" s="331"/>
      <c r="L57" s="68" t="s">
        <v>38</v>
      </c>
      <c r="M57" s="332"/>
      <c r="N57" s="69">
        <f>INT(K57*M57)</f>
        <v>0</v>
      </c>
      <c r="O57" s="70"/>
      <c r="P57" s="71"/>
      <c r="Q57" s="71"/>
      <c r="R57" s="71"/>
      <c r="S57" s="71"/>
      <c r="T57" s="71"/>
      <c r="U57" s="71"/>
      <c r="V57" s="71"/>
      <c r="W57" s="72"/>
    </row>
    <row r="58" spans="1:23" ht="21">
      <c r="A58" s="62"/>
      <c r="B58" s="168"/>
      <c r="C58" s="65"/>
      <c r="D58" s="219" t="s">
        <v>105</v>
      </c>
      <c r="E58" s="65"/>
      <c r="F58" s="65"/>
      <c r="G58" s="65"/>
      <c r="H58" s="65"/>
      <c r="I58" s="65"/>
      <c r="J58" s="66"/>
      <c r="K58" s="331"/>
      <c r="L58" s="68" t="s">
        <v>38</v>
      </c>
      <c r="M58" s="332"/>
      <c r="N58" s="69">
        <f>INT(K58*M58)</f>
        <v>0</v>
      </c>
      <c r="O58" s="70"/>
      <c r="P58" s="71"/>
      <c r="Q58" s="71"/>
      <c r="R58" s="71"/>
      <c r="S58" s="71"/>
      <c r="T58" s="71"/>
      <c r="U58" s="71"/>
      <c r="V58" s="71"/>
      <c r="W58" s="72"/>
    </row>
    <row r="59" spans="1:23" ht="21">
      <c r="A59" s="62"/>
      <c r="B59" s="168"/>
      <c r="C59" s="65"/>
      <c r="D59" s="219" t="s">
        <v>106</v>
      </c>
      <c r="E59" s="65"/>
      <c r="F59" s="65"/>
      <c r="G59" s="65"/>
      <c r="H59" s="65"/>
      <c r="I59" s="65"/>
      <c r="J59" s="66"/>
      <c r="K59" s="331"/>
      <c r="L59" s="68" t="s">
        <v>38</v>
      </c>
      <c r="M59" s="332"/>
      <c r="N59" s="69">
        <f>INT(K59*M59)</f>
        <v>0</v>
      </c>
      <c r="O59" s="70"/>
      <c r="P59" s="71"/>
      <c r="Q59" s="71"/>
      <c r="R59" s="71"/>
      <c r="S59" s="71"/>
      <c r="T59" s="71"/>
      <c r="U59" s="71"/>
      <c r="V59" s="71"/>
      <c r="W59" s="72"/>
    </row>
    <row r="60" spans="1:23" ht="21">
      <c r="A60" s="62"/>
      <c r="B60" s="168"/>
      <c r="C60" s="65"/>
      <c r="D60" s="219" t="s">
        <v>107</v>
      </c>
      <c r="E60" s="65"/>
      <c r="F60" s="65"/>
      <c r="G60" s="65"/>
      <c r="H60" s="65"/>
      <c r="I60" s="65"/>
      <c r="J60" s="66"/>
      <c r="K60" s="331"/>
      <c r="L60" s="68" t="s">
        <v>38</v>
      </c>
      <c r="M60" s="332"/>
      <c r="N60" s="69">
        <f>INT(K60*M60)</f>
        <v>0</v>
      </c>
      <c r="O60" s="70"/>
      <c r="P60" s="71"/>
      <c r="Q60" s="71"/>
      <c r="R60" s="71"/>
      <c r="S60" s="71"/>
      <c r="T60" s="71"/>
      <c r="U60" s="71"/>
      <c r="V60" s="71"/>
      <c r="W60" s="72"/>
    </row>
    <row r="61" spans="1:23" ht="21">
      <c r="A61" s="62"/>
      <c r="B61" s="168"/>
      <c r="C61" s="65" t="s">
        <v>108</v>
      </c>
      <c r="D61" s="65"/>
      <c r="E61" s="65"/>
      <c r="F61" s="65"/>
      <c r="G61" s="65"/>
      <c r="H61" s="65"/>
      <c r="I61" s="65"/>
      <c r="J61" s="66"/>
      <c r="K61" s="67"/>
      <c r="L61" s="68"/>
      <c r="M61" s="73"/>
      <c r="N61" s="73"/>
      <c r="O61" s="70"/>
      <c r="P61" s="71"/>
      <c r="Q61" s="71"/>
      <c r="R61" s="71"/>
      <c r="S61" s="71"/>
      <c r="T61" s="71"/>
      <c r="U61" s="71"/>
      <c r="V61" s="71"/>
      <c r="W61" s="72"/>
    </row>
    <row r="62" spans="1:23" ht="21">
      <c r="A62" s="62"/>
      <c r="B62" s="168"/>
      <c r="C62" s="65"/>
      <c r="D62" s="219" t="s">
        <v>103</v>
      </c>
      <c r="E62" s="65"/>
      <c r="F62" s="65"/>
      <c r="G62" s="65"/>
      <c r="H62" s="65"/>
      <c r="I62" s="65"/>
      <c r="J62" s="66"/>
      <c r="K62" s="331"/>
      <c r="L62" s="68" t="s">
        <v>38</v>
      </c>
      <c r="M62" s="332"/>
      <c r="N62" s="73">
        <f>INT(K62*M62)</f>
        <v>0</v>
      </c>
      <c r="O62" s="70"/>
      <c r="P62" s="71"/>
      <c r="Q62" s="71"/>
      <c r="R62" s="71"/>
      <c r="S62" s="71"/>
      <c r="T62" s="71"/>
      <c r="U62" s="71"/>
      <c r="V62" s="71"/>
      <c r="W62" s="72"/>
    </row>
    <row r="63" spans="1:23" ht="21">
      <c r="A63" s="62"/>
      <c r="B63" s="168"/>
      <c r="C63" s="65"/>
      <c r="D63" s="219" t="s">
        <v>104</v>
      </c>
      <c r="E63" s="65"/>
      <c r="F63" s="65"/>
      <c r="G63" s="65"/>
      <c r="H63" s="65"/>
      <c r="I63" s="65"/>
      <c r="J63" s="66"/>
      <c r="K63" s="331"/>
      <c r="L63" s="68" t="s">
        <v>38</v>
      </c>
      <c r="M63" s="332"/>
      <c r="N63" s="73">
        <f>INT(K63*M63)</f>
        <v>0</v>
      </c>
      <c r="O63" s="70"/>
      <c r="P63" s="71"/>
      <c r="Q63" s="71"/>
      <c r="R63" s="71"/>
      <c r="S63" s="71"/>
      <c r="T63" s="71"/>
      <c r="U63" s="71"/>
      <c r="V63" s="71"/>
      <c r="W63" s="72"/>
    </row>
    <row r="64" spans="1:23" ht="21">
      <c r="A64" s="62"/>
      <c r="B64" s="168"/>
      <c r="C64" s="65"/>
      <c r="D64" s="219" t="s">
        <v>105</v>
      </c>
      <c r="E64" s="65"/>
      <c r="F64" s="65"/>
      <c r="G64" s="65"/>
      <c r="H64" s="65"/>
      <c r="I64" s="65"/>
      <c r="J64" s="66"/>
      <c r="K64" s="331"/>
      <c r="L64" s="68" t="s">
        <v>38</v>
      </c>
      <c r="M64" s="332"/>
      <c r="N64" s="73">
        <f>INT(K64*M64)</f>
        <v>0</v>
      </c>
      <c r="O64" s="70"/>
      <c r="P64" s="71"/>
      <c r="Q64" s="71"/>
      <c r="R64" s="71"/>
      <c r="S64" s="71"/>
      <c r="T64" s="71"/>
      <c r="U64" s="71"/>
      <c r="V64" s="71"/>
      <c r="W64" s="72"/>
    </row>
    <row r="65" spans="1:23" ht="21">
      <c r="A65" s="62"/>
      <c r="B65" s="168"/>
      <c r="C65" s="65"/>
      <c r="D65" s="219" t="s">
        <v>106</v>
      </c>
      <c r="E65" s="65"/>
      <c r="F65" s="65"/>
      <c r="G65" s="65"/>
      <c r="H65" s="65"/>
      <c r="I65" s="65"/>
      <c r="J65" s="66"/>
      <c r="K65" s="331"/>
      <c r="L65" s="68" t="s">
        <v>38</v>
      </c>
      <c r="M65" s="332"/>
      <c r="N65" s="73">
        <f>INT(K65*M65)</f>
        <v>0</v>
      </c>
      <c r="O65" s="70"/>
      <c r="P65" s="71"/>
      <c r="Q65" s="71"/>
      <c r="R65" s="71"/>
      <c r="S65" s="71"/>
      <c r="T65" s="71"/>
      <c r="U65" s="71"/>
      <c r="V65" s="71"/>
      <c r="W65" s="72"/>
    </row>
    <row r="66" spans="1:23" ht="21">
      <c r="A66" s="62"/>
      <c r="B66" s="168"/>
      <c r="C66" s="65"/>
      <c r="D66" s="219" t="s">
        <v>107</v>
      </c>
      <c r="E66" s="65"/>
      <c r="F66" s="65"/>
      <c r="G66" s="65"/>
      <c r="H66" s="65"/>
      <c r="I66" s="65"/>
      <c r="J66" s="66"/>
      <c r="K66" s="331"/>
      <c r="L66" s="68" t="s">
        <v>38</v>
      </c>
      <c r="M66" s="332"/>
      <c r="N66" s="73">
        <f>INT(K66*M66)</f>
        <v>0</v>
      </c>
      <c r="O66" s="70"/>
      <c r="P66" s="71"/>
      <c r="Q66" s="71"/>
      <c r="R66" s="71"/>
      <c r="S66" s="71"/>
      <c r="T66" s="71"/>
      <c r="U66" s="71"/>
      <c r="V66" s="71"/>
      <c r="W66" s="72"/>
    </row>
    <row r="67" spans="1:23" ht="21">
      <c r="A67" s="62"/>
      <c r="B67" s="75" t="s">
        <v>109</v>
      </c>
      <c r="C67" s="65"/>
      <c r="D67" s="65"/>
      <c r="E67" s="65"/>
      <c r="F67" s="65"/>
      <c r="G67" s="65"/>
      <c r="H67" s="65"/>
      <c r="I67" s="65"/>
      <c r="J67" s="66"/>
      <c r="K67" s="67"/>
      <c r="L67" s="68"/>
      <c r="M67" s="73"/>
      <c r="N67" s="73">
        <f>SUM(N56:N66)</f>
        <v>0</v>
      </c>
      <c r="O67" s="465" t="str">
        <f>N52&amp;O52&amp;P52</f>
        <v>1業務当たり</v>
      </c>
      <c r="P67" s="466"/>
      <c r="Q67" s="466"/>
      <c r="R67" s="466"/>
      <c r="S67" s="466"/>
      <c r="T67" s="466"/>
      <c r="U67" s="466"/>
      <c r="V67" s="466"/>
      <c r="W67" s="467"/>
    </row>
    <row r="68" spans="1:23" ht="21">
      <c r="A68" s="62"/>
      <c r="B68" s="77"/>
      <c r="C68" s="166"/>
      <c r="D68" s="166"/>
      <c r="E68" s="166"/>
      <c r="F68" s="166"/>
      <c r="G68" s="166"/>
      <c r="H68" s="166"/>
      <c r="I68" s="166"/>
      <c r="J68" s="79"/>
      <c r="K68" s="67"/>
      <c r="L68" s="80"/>
      <c r="M68" s="80"/>
      <c r="N68" s="80"/>
      <c r="O68" s="81"/>
      <c r="P68" s="82"/>
      <c r="Q68" s="82"/>
      <c r="R68" s="82"/>
      <c r="S68" s="82"/>
      <c r="T68" s="82"/>
      <c r="U68" s="82"/>
      <c r="V68" s="82"/>
      <c r="W68" s="83"/>
    </row>
    <row r="69" spans="1:23" ht="21">
      <c r="A69" s="62"/>
      <c r="B69" s="220" t="s">
        <v>110</v>
      </c>
      <c r="C69" s="166"/>
      <c r="D69" s="166"/>
      <c r="E69" s="166"/>
      <c r="F69" s="166"/>
      <c r="G69" s="166"/>
      <c r="H69" s="166"/>
      <c r="I69" s="166"/>
      <c r="J69" s="79"/>
      <c r="K69" s="67">
        <v>1</v>
      </c>
      <c r="L69" s="68" t="str">
        <f>O52</f>
        <v>業務</v>
      </c>
      <c r="M69" s="80"/>
      <c r="N69" s="221">
        <f>ROUNDDOWN(N67/N52,0)</f>
        <v>0</v>
      </c>
      <c r="O69" s="165"/>
      <c r="P69" s="166"/>
      <c r="Q69" s="166"/>
      <c r="R69" s="166"/>
      <c r="S69" s="166"/>
      <c r="T69" s="166"/>
      <c r="U69" s="166"/>
      <c r="V69" s="166"/>
      <c r="W69" s="167"/>
    </row>
    <row r="70" spans="1:23" ht="21">
      <c r="A70" s="62"/>
      <c r="B70" s="220"/>
      <c r="C70" s="166"/>
      <c r="D70" s="166"/>
      <c r="E70" s="166"/>
      <c r="F70" s="166"/>
      <c r="G70" s="166"/>
      <c r="H70" s="166"/>
      <c r="I70" s="166"/>
      <c r="J70" s="79"/>
      <c r="K70" s="67"/>
      <c r="L70" s="68"/>
      <c r="M70" s="80"/>
      <c r="N70" s="221"/>
      <c r="O70" s="165"/>
      <c r="P70" s="166"/>
      <c r="Q70" s="166"/>
      <c r="R70" s="166"/>
      <c r="S70" s="166"/>
      <c r="T70" s="166"/>
      <c r="U70" s="166"/>
      <c r="V70" s="166"/>
      <c r="W70" s="167"/>
    </row>
    <row r="71" spans="1:23" ht="21">
      <c r="A71" s="62"/>
      <c r="B71" s="220"/>
      <c r="C71" s="166"/>
      <c r="D71" s="166"/>
      <c r="E71" s="166"/>
      <c r="F71" s="166"/>
      <c r="G71" s="166"/>
      <c r="H71" s="166"/>
      <c r="I71" s="166"/>
      <c r="J71" s="79"/>
      <c r="K71" s="67"/>
      <c r="L71" s="68"/>
      <c r="M71" s="80"/>
      <c r="N71" s="221"/>
      <c r="O71" s="165"/>
      <c r="P71" s="166"/>
      <c r="Q71" s="166"/>
      <c r="R71" s="166"/>
      <c r="S71" s="166"/>
      <c r="T71" s="166"/>
      <c r="U71" s="166"/>
      <c r="V71" s="166"/>
      <c r="W71" s="167"/>
    </row>
    <row r="72" spans="1:23" ht="21">
      <c r="A72" s="62"/>
      <c r="B72" s="220"/>
      <c r="C72" s="166"/>
      <c r="D72" s="166"/>
      <c r="E72" s="166"/>
      <c r="F72" s="166"/>
      <c r="G72" s="166"/>
      <c r="H72" s="166"/>
      <c r="I72" s="166"/>
      <c r="J72" s="79"/>
      <c r="K72" s="67"/>
      <c r="L72" s="68"/>
      <c r="M72" s="80"/>
      <c r="N72" s="221"/>
      <c r="O72" s="165"/>
      <c r="P72" s="166"/>
      <c r="Q72" s="166"/>
      <c r="R72" s="166"/>
      <c r="S72" s="166"/>
      <c r="T72" s="166"/>
      <c r="U72" s="166"/>
      <c r="V72" s="166"/>
      <c r="W72" s="167"/>
    </row>
    <row r="73" spans="1:23" ht="21">
      <c r="A73" s="62"/>
      <c r="B73" s="220"/>
      <c r="C73" s="166"/>
      <c r="D73" s="166"/>
      <c r="E73" s="166"/>
      <c r="F73" s="166"/>
      <c r="G73" s="166"/>
      <c r="H73" s="166"/>
      <c r="I73" s="166"/>
      <c r="J73" s="79"/>
      <c r="K73" s="67"/>
      <c r="L73" s="68"/>
      <c r="M73" s="80"/>
      <c r="N73" s="221"/>
      <c r="O73" s="165"/>
      <c r="P73" s="166"/>
      <c r="Q73" s="166"/>
      <c r="R73" s="166"/>
      <c r="S73" s="166"/>
      <c r="T73" s="166"/>
      <c r="U73" s="166"/>
      <c r="V73" s="166"/>
      <c r="W73" s="167"/>
    </row>
    <row r="74" spans="1:23" ht="21">
      <c r="A74" s="62"/>
      <c r="B74" s="168"/>
      <c r="C74" s="65"/>
      <c r="D74" s="65"/>
      <c r="E74" s="65"/>
      <c r="F74" s="65"/>
      <c r="G74" s="65"/>
      <c r="H74" s="65"/>
      <c r="I74" s="65"/>
      <c r="J74" s="66"/>
      <c r="K74" s="67"/>
      <c r="L74" s="68"/>
      <c r="M74" s="73"/>
      <c r="N74" s="73"/>
      <c r="O74" s="86"/>
      <c r="P74" s="87"/>
      <c r="Q74" s="87"/>
      <c r="R74" s="87"/>
      <c r="S74" s="87"/>
      <c r="T74" s="87"/>
      <c r="U74" s="87"/>
      <c r="V74" s="87"/>
      <c r="W74" s="88"/>
    </row>
    <row r="75" spans="1:23" ht="21">
      <c r="A75" s="62"/>
      <c r="B75" s="89"/>
      <c r="C75" s="90"/>
      <c r="D75" s="90"/>
      <c r="E75" s="90"/>
      <c r="F75" s="90"/>
      <c r="G75" s="90"/>
      <c r="H75" s="90"/>
      <c r="I75" s="90"/>
      <c r="J75" s="91"/>
      <c r="K75" s="92"/>
      <c r="L75" s="93"/>
      <c r="M75" s="93"/>
      <c r="N75" s="93"/>
      <c r="O75" s="94"/>
      <c r="P75" s="90"/>
      <c r="Q75" s="90"/>
      <c r="R75" s="90"/>
      <c r="S75" s="90"/>
      <c r="T75" s="90"/>
      <c r="U75" s="90"/>
      <c r="V75" s="90"/>
      <c r="W75" s="95"/>
    </row>
    <row r="76" spans="1:23" s="46" customFormat="1" ht="24">
      <c r="A76" s="42"/>
      <c r="B76" s="43"/>
      <c r="C76" s="475" t="s">
        <v>29</v>
      </c>
      <c r="D76" s="480" t="str">
        <f>'明細（共通項目）'!D1:L1</f>
        <v>業務共通項目</v>
      </c>
      <c r="E76" s="477"/>
      <c r="F76" s="477"/>
      <c r="G76" s="477"/>
      <c r="H76" s="477"/>
      <c r="I76" s="477"/>
      <c r="J76" s="477"/>
      <c r="K76" s="477"/>
      <c r="L76" s="477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5"/>
    </row>
    <row r="77" spans="1:23" s="52" customFormat="1" ht="24">
      <c r="A77" s="42"/>
      <c r="B77" s="47">
        <v>10</v>
      </c>
      <c r="C77" s="475"/>
      <c r="D77" s="481" t="str">
        <f>'設計内訳（共通項目）'!E14</f>
        <v>成果品とりまとめ</v>
      </c>
      <c r="E77" s="482"/>
      <c r="F77" s="482"/>
      <c r="G77" s="482"/>
      <c r="H77" s="482"/>
      <c r="I77" s="482"/>
      <c r="J77" s="482"/>
      <c r="K77" s="482"/>
      <c r="L77" s="482"/>
      <c r="M77" s="48"/>
      <c r="N77" s="49">
        <v>1</v>
      </c>
      <c r="O77" s="50" t="s">
        <v>63</v>
      </c>
      <c r="P77" s="50" t="s">
        <v>31</v>
      </c>
      <c r="Q77" s="50"/>
      <c r="R77" s="50"/>
      <c r="S77" s="50"/>
      <c r="T77" s="50"/>
      <c r="U77" s="50"/>
      <c r="V77" s="50"/>
      <c r="W77" s="51"/>
    </row>
    <row r="78" spans="1:23" s="53" customFormat="1" ht="5.25">
      <c r="B78" s="54"/>
      <c r="C78" s="55"/>
      <c r="D78" s="56"/>
      <c r="E78" s="57"/>
      <c r="F78" s="57"/>
      <c r="G78" s="57"/>
      <c r="H78" s="57"/>
      <c r="I78" s="57"/>
      <c r="J78" s="58"/>
      <c r="K78" s="58"/>
      <c r="M78" s="54"/>
      <c r="N78" s="58"/>
      <c r="O78" s="57"/>
      <c r="P78" s="57"/>
      <c r="Q78" s="57"/>
      <c r="R78" s="57"/>
      <c r="S78" s="57"/>
      <c r="T78" s="57"/>
      <c r="U78" s="57"/>
      <c r="V78" s="57"/>
      <c r="W78" s="58"/>
    </row>
    <row r="79" spans="1:23" ht="24">
      <c r="A79" s="59"/>
      <c r="B79" s="469" t="s">
        <v>32</v>
      </c>
      <c r="C79" s="470"/>
      <c r="D79" s="470"/>
      <c r="E79" s="470"/>
      <c r="F79" s="470"/>
      <c r="G79" s="470"/>
      <c r="H79" s="470"/>
      <c r="I79" s="470"/>
      <c r="J79" s="471"/>
      <c r="K79" s="60" t="s">
        <v>33</v>
      </c>
      <c r="L79" s="60" t="s">
        <v>0</v>
      </c>
      <c r="M79" s="61" t="s">
        <v>34</v>
      </c>
      <c r="N79" s="60" t="s">
        <v>3</v>
      </c>
      <c r="O79" s="472" t="s">
        <v>35</v>
      </c>
      <c r="P79" s="470"/>
      <c r="Q79" s="470"/>
      <c r="R79" s="470"/>
      <c r="S79" s="470"/>
      <c r="T79" s="470"/>
      <c r="U79" s="470"/>
      <c r="V79" s="470"/>
      <c r="W79" s="473"/>
    </row>
    <row r="80" spans="1:23" ht="21">
      <c r="A80" s="62"/>
      <c r="B80" s="169"/>
      <c r="C80" s="212" t="s">
        <v>102</v>
      </c>
      <c r="D80" s="212"/>
      <c r="E80" s="212"/>
      <c r="F80" s="212"/>
      <c r="G80" s="212"/>
      <c r="H80" s="212"/>
      <c r="I80" s="212"/>
      <c r="J80" s="213"/>
      <c r="K80" s="100"/>
      <c r="L80" s="214"/>
      <c r="M80" s="215"/>
      <c r="N80" s="215"/>
      <c r="O80" s="216"/>
      <c r="P80" s="217"/>
      <c r="Q80" s="217"/>
      <c r="R80" s="217"/>
      <c r="S80" s="217"/>
      <c r="T80" s="217"/>
      <c r="U80" s="217"/>
      <c r="V80" s="217"/>
      <c r="W80" s="218"/>
    </row>
    <row r="81" spans="1:23" ht="21">
      <c r="A81" s="62"/>
      <c r="B81" s="168"/>
      <c r="C81" s="65"/>
      <c r="D81" s="219" t="s">
        <v>103</v>
      </c>
      <c r="E81" s="65"/>
      <c r="F81" s="65"/>
      <c r="G81" s="65"/>
      <c r="H81" s="65"/>
      <c r="I81" s="65"/>
      <c r="J81" s="66"/>
      <c r="K81" s="331"/>
      <c r="L81" s="68" t="s">
        <v>38</v>
      </c>
      <c r="M81" s="332"/>
      <c r="N81" s="69">
        <f>INT(K81*M81)</f>
        <v>0</v>
      </c>
      <c r="O81" s="70"/>
      <c r="P81" s="71"/>
      <c r="Q81" s="71"/>
      <c r="R81" s="71"/>
      <c r="S81" s="71"/>
      <c r="T81" s="71"/>
      <c r="U81" s="71"/>
      <c r="V81" s="71"/>
      <c r="W81" s="72"/>
    </row>
    <row r="82" spans="1:23" ht="21">
      <c r="A82" s="62"/>
      <c r="B82" s="168"/>
      <c r="C82" s="65"/>
      <c r="D82" s="219" t="s">
        <v>104</v>
      </c>
      <c r="E82" s="65"/>
      <c r="F82" s="65"/>
      <c r="G82" s="65"/>
      <c r="H82" s="65"/>
      <c r="I82" s="65"/>
      <c r="J82" s="66"/>
      <c r="K82" s="331"/>
      <c r="L82" s="68" t="s">
        <v>38</v>
      </c>
      <c r="M82" s="332"/>
      <c r="N82" s="69">
        <f>INT(K82*M82)</f>
        <v>0</v>
      </c>
      <c r="O82" s="70"/>
      <c r="P82" s="71"/>
      <c r="Q82" s="71"/>
      <c r="R82" s="71"/>
      <c r="S82" s="71"/>
      <c r="T82" s="71"/>
      <c r="U82" s="71"/>
      <c r="V82" s="71"/>
      <c r="W82" s="72"/>
    </row>
    <row r="83" spans="1:23" ht="21">
      <c r="A83" s="62"/>
      <c r="B83" s="168"/>
      <c r="C83" s="65"/>
      <c r="D83" s="219" t="s">
        <v>105</v>
      </c>
      <c r="E83" s="65"/>
      <c r="F83" s="65"/>
      <c r="G83" s="65"/>
      <c r="H83" s="65"/>
      <c r="I83" s="65"/>
      <c r="J83" s="66"/>
      <c r="K83" s="331"/>
      <c r="L83" s="68" t="s">
        <v>38</v>
      </c>
      <c r="M83" s="332"/>
      <c r="N83" s="69">
        <f>INT(K83*M83)</f>
        <v>0</v>
      </c>
      <c r="O83" s="70"/>
      <c r="P83" s="71"/>
      <c r="Q83" s="71"/>
      <c r="R83" s="71"/>
      <c r="S83" s="71"/>
      <c r="T83" s="71"/>
      <c r="U83" s="71"/>
      <c r="V83" s="71"/>
      <c r="W83" s="72"/>
    </row>
    <row r="84" spans="1:23" ht="21">
      <c r="A84" s="62"/>
      <c r="B84" s="168"/>
      <c r="C84" s="65"/>
      <c r="D84" s="219" t="s">
        <v>106</v>
      </c>
      <c r="E84" s="65"/>
      <c r="F84" s="65"/>
      <c r="G84" s="65"/>
      <c r="H84" s="65"/>
      <c r="I84" s="65"/>
      <c r="J84" s="66"/>
      <c r="K84" s="331"/>
      <c r="L84" s="68" t="s">
        <v>38</v>
      </c>
      <c r="M84" s="332"/>
      <c r="N84" s="69">
        <f>INT(K84*M84)</f>
        <v>0</v>
      </c>
      <c r="O84" s="70"/>
      <c r="P84" s="71"/>
      <c r="Q84" s="71"/>
      <c r="R84" s="71"/>
      <c r="S84" s="71"/>
      <c r="T84" s="71"/>
      <c r="U84" s="71"/>
      <c r="V84" s="71"/>
      <c r="W84" s="72"/>
    </row>
    <row r="85" spans="1:23" ht="21">
      <c r="A85" s="62"/>
      <c r="B85" s="168"/>
      <c r="C85" s="65"/>
      <c r="D85" s="219" t="s">
        <v>107</v>
      </c>
      <c r="E85" s="65"/>
      <c r="F85" s="65"/>
      <c r="G85" s="65"/>
      <c r="H85" s="65"/>
      <c r="I85" s="65"/>
      <c r="J85" s="66"/>
      <c r="K85" s="331"/>
      <c r="L85" s="68" t="s">
        <v>38</v>
      </c>
      <c r="M85" s="332"/>
      <c r="N85" s="69">
        <f>INT(K85*M85)</f>
        <v>0</v>
      </c>
      <c r="O85" s="70"/>
      <c r="P85" s="71"/>
      <c r="Q85" s="71"/>
      <c r="R85" s="71"/>
      <c r="S85" s="71"/>
      <c r="T85" s="71"/>
      <c r="U85" s="71"/>
      <c r="V85" s="71"/>
      <c r="W85" s="72"/>
    </row>
    <row r="86" spans="1:23" ht="21">
      <c r="A86" s="62"/>
      <c r="B86" s="168"/>
      <c r="C86" s="65" t="s">
        <v>108</v>
      </c>
      <c r="D86" s="65"/>
      <c r="E86" s="65"/>
      <c r="F86" s="65"/>
      <c r="G86" s="65"/>
      <c r="H86" s="65"/>
      <c r="I86" s="65"/>
      <c r="J86" s="66"/>
      <c r="K86" s="67"/>
      <c r="L86" s="68"/>
      <c r="M86" s="73"/>
      <c r="N86" s="73"/>
      <c r="O86" s="70"/>
      <c r="P86" s="71"/>
      <c r="Q86" s="71"/>
      <c r="R86" s="71"/>
      <c r="S86" s="71"/>
      <c r="T86" s="71"/>
      <c r="U86" s="71"/>
      <c r="V86" s="71"/>
      <c r="W86" s="72"/>
    </row>
    <row r="87" spans="1:23" ht="21">
      <c r="A87" s="62"/>
      <c r="B87" s="168"/>
      <c r="C87" s="65"/>
      <c r="D87" s="219" t="s">
        <v>103</v>
      </c>
      <c r="E87" s="65"/>
      <c r="F87" s="65"/>
      <c r="G87" s="65"/>
      <c r="H87" s="65"/>
      <c r="I87" s="65"/>
      <c r="J87" s="66"/>
      <c r="K87" s="331"/>
      <c r="L87" s="68" t="s">
        <v>38</v>
      </c>
      <c r="M87" s="332"/>
      <c r="N87" s="73">
        <f>INT(K87*M87)</f>
        <v>0</v>
      </c>
      <c r="O87" s="70"/>
      <c r="P87" s="71"/>
      <c r="Q87" s="71"/>
      <c r="R87" s="71"/>
      <c r="S87" s="71"/>
      <c r="T87" s="71"/>
      <c r="U87" s="71"/>
      <c r="V87" s="71"/>
      <c r="W87" s="72"/>
    </row>
    <row r="88" spans="1:23" ht="21">
      <c r="A88" s="62"/>
      <c r="B88" s="168"/>
      <c r="C88" s="65"/>
      <c r="D88" s="219" t="s">
        <v>104</v>
      </c>
      <c r="E88" s="65"/>
      <c r="F88" s="65"/>
      <c r="G88" s="65"/>
      <c r="H88" s="65"/>
      <c r="I88" s="65"/>
      <c r="J88" s="66"/>
      <c r="K88" s="331"/>
      <c r="L88" s="68" t="s">
        <v>38</v>
      </c>
      <c r="M88" s="332"/>
      <c r="N88" s="73">
        <f>INT(K88*M88)</f>
        <v>0</v>
      </c>
      <c r="O88" s="70"/>
      <c r="P88" s="71"/>
      <c r="Q88" s="71"/>
      <c r="R88" s="71"/>
      <c r="S88" s="71"/>
      <c r="T88" s="71"/>
      <c r="U88" s="71"/>
      <c r="V88" s="71"/>
      <c r="W88" s="72"/>
    </row>
    <row r="89" spans="1:23" ht="21">
      <c r="A89" s="62"/>
      <c r="B89" s="168"/>
      <c r="C89" s="65"/>
      <c r="D89" s="219" t="s">
        <v>105</v>
      </c>
      <c r="E89" s="65"/>
      <c r="F89" s="65"/>
      <c r="G89" s="65"/>
      <c r="H89" s="65"/>
      <c r="I89" s="65"/>
      <c r="J89" s="66"/>
      <c r="K89" s="331"/>
      <c r="L89" s="68" t="s">
        <v>38</v>
      </c>
      <c r="M89" s="332"/>
      <c r="N89" s="73">
        <f>INT(K89*M89)</f>
        <v>0</v>
      </c>
      <c r="O89" s="70"/>
      <c r="P89" s="71"/>
      <c r="Q89" s="71"/>
      <c r="R89" s="71"/>
      <c r="S89" s="71"/>
      <c r="T89" s="71"/>
      <c r="U89" s="71"/>
      <c r="V89" s="71"/>
      <c r="W89" s="72"/>
    </row>
    <row r="90" spans="1:23" ht="21">
      <c r="A90" s="62"/>
      <c r="B90" s="168"/>
      <c r="C90" s="65"/>
      <c r="D90" s="219" t="s">
        <v>106</v>
      </c>
      <c r="E90" s="65"/>
      <c r="F90" s="65"/>
      <c r="G90" s="65"/>
      <c r="H90" s="65"/>
      <c r="I90" s="65"/>
      <c r="J90" s="66"/>
      <c r="K90" s="331"/>
      <c r="L90" s="68" t="s">
        <v>38</v>
      </c>
      <c r="M90" s="332"/>
      <c r="N90" s="73">
        <f>INT(K90*M90)</f>
        <v>0</v>
      </c>
      <c r="O90" s="70"/>
      <c r="P90" s="71"/>
      <c r="Q90" s="71"/>
      <c r="R90" s="71"/>
      <c r="S90" s="71"/>
      <c r="T90" s="71"/>
      <c r="U90" s="71"/>
      <c r="V90" s="71"/>
      <c r="W90" s="72"/>
    </row>
    <row r="91" spans="1:23" ht="21">
      <c r="A91" s="62"/>
      <c r="B91" s="168"/>
      <c r="C91" s="65"/>
      <c r="D91" s="219" t="s">
        <v>107</v>
      </c>
      <c r="E91" s="65"/>
      <c r="F91" s="65"/>
      <c r="G91" s="65"/>
      <c r="H91" s="65"/>
      <c r="I91" s="65"/>
      <c r="J91" s="66"/>
      <c r="K91" s="331"/>
      <c r="L91" s="68" t="s">
        <v>38</v>
      </c>
      <c r="M91" s="332"/>
      <c r="N91" s="73">
        <f>INT(K91*M91)</f>
        <v>0</v>
      </c>
      <c r="O91" s="70"/>
      <c r="P91" s="71"/>
      <c r="Q91" s="71"/>
      <c r="R91" s="71"/>
      <c r="S91" s="71"/>
      <c r="T91" s="71"/>
      <c r="U91" s="71"/>
      <c r="V91" s="71"/>
      <c r="W91" s="72"/>
    </row>
    <row r="92" spans="1:23" ht="21">
      <c r="A92" s="62"/>
      <c r="B92" s="75" t="s">
        <v>109</v>
      </c>
      <c r="C92" s="65"/>
      <c r="D92" s="65"/>
      <c r="E92" s="65"/>
      <c r="F92" s="65"/>
      <c r="G92" s="65"/>
      <c r="H92" s="65"/>
      <c r="I92" s="65"/>
      <c r="J92" s="66"/>
      <c r="K92" s="67"/>
      <c r="L92" s="68"/>
      <c r="M92" s="73"/>
      <c r="N92" s="73">
        <f>SUM(N81:N91)</f>
        <v>0</v>
      </c>
      <c r="O92" s="465" t="str">
        <f>N77&amp;O77&amp;P77</f>
        <v>1式当たり</v>
      </c>
      <c r="P92" s="466"/>
      <c r="Q92" s="466"/>
      <c r="R92" s="466"/>
      <c r="S92" s="466"/>
      <c r="T92" s="466"/>
      <c r="U92" s="466"/>
      <c r="V92" s="466"/>
      <c r="W92" s="467"/>
    </row>
    <row r="93" spans="1:23" ht="21">
      <c r="A93" s="62"/>
      <c r="B93" s="77"/>
      <c r="C93" s="166"/>
      <c r="D93" s="166"/>
      <c r="E93" s="166"/>
      <c r="F93" s="166"/>
      <c r="G93" s="166"/>
      <c r="H93" s="166"/>
      <c r="I93" s="166"/>
      <c r="J93" s="79"/>
      <c r="K93" s="67"/>
      <c r="L93" s="80"/>
      <c r="M93" s="80"/>
      <c r="N93" s="80"/>
      <c r="O93" s="81"/>
      <c r="P93" s="82"/>
      <c r="Q93" s="82"/>
      <c r="R93" s="82"/>
      <c r="S93" s="82"/>
      <c r="T93" s="82"/>
      <c r="U93" s="82"/>
      <c r="V93" s="82"/>
      <c r="W93" s="83"/>
    </row>
    <row r="94" spans="1:23" ht="21">
      <c r="A94" s="62"/>
      <c r="B94" s="220" t="s">
        <v>110</v>
      </c>
      <c r="C94" s="166"/>
      <c r="D94" s="166"/>
      <c r="E94" s="166"/>
      <c r="F94" s="166"/>
      <c r="G94" s="166"/>
      <c r="H94" s="166"/>
      <c r="I94" s="166"/>
      <c r="J94" s="79"/>
      <c r="K94" s="67">
        <v>1</v>
      </c>
      <c r="L94" s="68" t="str">
        <f>O77</f>
        <v>式</v>
      </c>
      <c r="M94" s="80"/>
      <c r="N94" s="221">
        <f>ROUNDDOWN(N92/N77,0)</f>
        <v>0</v>
      </c>
      <c r="O94" s="165"/>
      <c r="P94" s="166"/>
      <c r="Q94" s="166"/>
      <c r="R94" s="166"/>
      <c r="S94" s="166"/>
      <c r="T94" s="166"/>
      <c r="U94" s="166"/>
      <c r="V94" s="166"/>
      <c r="W94" s="167"/>
    </row>
    <row r="95" spans="1:23" ht="21">
      <c r="A95" s="62"/>
      <c r="B95" s="220"/>
      <c r="C95" s="166"/>
      <c r="D95" s="166"/>
      <c r="E95" s="166"/>
      <c r="F95" s="166"/>
      <c r="G95" s="166"/>
      <c r="H95" s="166"/>
      <c r="I95" s="166"/>
      <c r="J95" s="79"/>
      <c r="K95" s="67"/>
      <c r="L95" s="68"/>
      <c r="M95" s="80"/>
      <c r="N95" s="221"/>
      <c r="O95" s="165"/>
      <c r="P95" s="166"/>
      <c r="Q95" s="166"/>
      <c r="R95" s="166"/>
      <c r="S95" s="166"/>
      <c r="T95" s="166"/>
      <c r="U95" s="166"/>
      <c r="V95" s="166"/>
      <c r="W95" s="167"/>
    </row>
    <row r="96" spans="1:23" ht="21">
      <c r="A96" s="62"/>
      <c r="B96" s="220"/>
      <c r="C96" s="166"/>
      <c r="D96" s="166"/>
      <c r="E96" s="166"/>
      <c r="F96" s="166"/>
      <c r="G96" s="166"/>
      <c r="H96" s="166"/>
      <c r="I96" s="166"/>
      <c r="J96" s="79"/>
      <c r="K96" s="67"/>
      <c r="L96" s="68"/>
      <c r="M96" s="80"/>
      <c r="N96" s="221"/>
      <c r="O96" s="165"/>
      <c r="P96" s="166"/>
      <c r="Q96" s="166"/>
      <c r="R96" s="166"/>
      <c r="S96" s="166"/>
      <c r="T96" s="166"/>
      <c r="U96" s="166"/>
      <c r="V96" s="166"/>
      <c r="W96" s="167"/>
    </row>
    <row r="97" spans="1:23" ht="21">
      <c r="A97" s="62"/>
      <c r="B97" s="220"/>
      <c r="C97" s="166"/>
      <c r="D97" s="166"/>
      <c r="E97" s="166"/>
      <c r="F97" s="166"/>
      <c r="G97" s="166"/>
      <c r="H97" s="166"/>
      <c r="I97" s="166"/>
      <c r="J97" s="79"/>
      <c r="K97" s="67"/>
      <c r="L97" s="68"/>
      <c r="M97" s="80"/>
      <c r="N97" s="221"/>
      <c r="O97" s="165"/>
      <c r="P97" s="166"/>
      <c r="Q97" s="166"/>
      <c r="R97" s="166"/>
      <c r="S97" s="166"/>
      <c r="T97" s="166"/>
      <c r="U97" s="166"/>
      <c r="V97" s="166"/>
      <c r="W97" s="167"/>
    </row>
    <row r="98" spans="1:23" ht="21">
      <c r="A98" s="62"/>
      <c r="B98" s="220"/>
      <c r="C98" s="166"/>
      <c r="D98" s="166"/>
      <c r="E98" s="166"/>
      <c r="F98" s="166"/>
      <c r="G98" s="166"/>
      <c r="H98" s="166"/>
      <c r="I98" s="166"/>
      <c r="J98" s="79"/>
      <c r="K98" s="67"/>
      <c r="L98" s="68"/>
      <c r="M98" s="80"/>
      <c r="N98" s="221"/>
      <c r="O98" s="165"/>
      <c r="P98" s="166"/>
      <c r="Q98" s="166"/>
      <c r="R98" s="166"/>
      <c r="S98" s="166"/>
      <c r="T98" s="166"/>
      <c r="U98" s="166"/>
      <c r="V98" s="166"/>
      <c r="W98" s="167"/>
    </row>
    <row r="99" spans="1:23" ht="21">
      <c r="A99" s="62"/>
      <c r="B99" s="168"/>
      <c r="C99" s="65"/>
      <c r="D99" s="65"/>
      <c r="E99" s="65"/>
      <c r="F99" s="65"/>
      <c r="G99" s="65"/>
      <c r="H99" s="65"/>
      <c r="I99" s="65"/>
      <c r="J99" s="66"/>
      <c r="K99" s="67"/>
      <c r="L99" s="68"/>
      <c r="M99" s="73"/>
      <c r="N99" s="73"/>
      <c r="O99" s="86"/>
      <c r="P99" s="87"/>
      <c r="Q99" s="87"/>
      <c r="R99" s="87"/>
      <c r="S99" s="87"/>
      <c r="T99" s="87"/>
      <c r="U99" s="87"/>
      <c r="V99" s="87"/>
      <c r="W99" s="88"/>
    </row>
    <row r="100" spans="1:23" ht="21">
      <c r="A100" s="62"/>
      <c r="B100" s="89"/>
      <c r="C100" s="90"/>
      <c r="D100" s="90"/>
      <c r="E100" s="90"/>
      <c r="F100" s="90"/>
      <c r="G100" s="90"/>
      <c r="H100" s="90"/>
      <c r="I100" s="90"/>
      <c r="J100" s="91"/>
      <c r="K100" s="92"/>
      <c r="L100" s="93"/>
      <c r="M100" s="93"/>
      <c r="N100" s="93"/>
      <c r="O100" s="94"/>
      <c r="P100" s="90"/>
      <c r="Q100" s="90"/>
      <c r="R100" s="90"/>
      <c r="S100" s="90"/>
      <c r="T100" s="90"/>
      <c r="U100" s="90"/>
      <c r="V100" s="90"/>
      <c r="W100" s="95"/>
    </row>
    <row r="101" spans="1:23" s="46" customFormat="1" ht="24">
      <c r="A101" s="42"/>
      <c r="B101" s="43"/>
      <c r="C101" s="475" t="s">
        <v>29</v>
      </c>
      <c r="D101" s="480" t="str">
        <f>D1</f>
        <v>業務共通項目</v>
      </c>
      <c r="E101" s="477"/>
      <c r="F101" s="477"/>
      <c r="G101" s="477"/>
      <c r="H101" s="477"/>
      <c r="I101" s="477"/>
      <c r="J101" s="477"/>
      <c r="K101" s="477"/>
      <c r="L101" s="477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5"/>
    </row>
    <row r="102" spans="1:23" s="52" customFormat="1" ht="24">
      <c r="A102" s="42"/>
      <c r="B102" s="47">
        <v>11</v>
      </c>
      <c r="C102" s="475"/>
      <c r="D102" s="481" t="str">
        <f>'設計内訳（共通項目）'!E16</f>
        <v>打合せ協議</v>
      </c>
      <c r="E102" s="482"/>
      <c r="F102" s="482"/>
      <c r="G102" s="482"/>
      <c r="H102" s="482"/>
      <c r="I102" s="482"/>
      <c r="J102" s="482"/>
      <c r="K102" s="482"/>
      <c r="L102" s="482"/>
      <c r="M102" s="48"/>
      <c r="N102" s="49">
        <v>1</v>
      </c>
      <c r="O102" s="50" t="s">
        <v>62</v>
      </c>
      <c r="P102" s="50" t="s">
        <v>31</v>
      </c>
      <c r="Q102" s="50"/>
      <c r="R102" s="50"/>
      <c r="S102" s="50"/>
      <c r="T102" s="50"/>
      <c r="U102" s="50"/>
      <c r="V102" s="50"/>
      <c r="W102" s="51"/>
    </row>
    <row r="103" spans="1:23" s="53" customFormat="1" ht="5.25">
      <c r="B103" s="54"/>
      <c r="C103" s="55"/>
      <c r="D103" s="56"/>
      <c r="E103" s="57"/>
      <c r="F103" s="57"/>
      <c r="G103" s="57"/>
      <c r="H103" s="57"/>
      <c r="I103" s="57"/>
      <c r="J103" s="58"/>
      <c r="K103" s="58"/>
      <c r="M103" s="54"/>
      <c r="N103" s="58"/>
      <c r="O103" s="57"/>
      <c r="P103" s="57"/>
      <c r="Q103" s="57"/>
      <c r="R103" s="57"/>
      <c r="S103" s="57"/>
      <c r="T103" s="57"/>
      <c r="U103" s="57"/>
      <c r="V103" s="57"/>
      <c r="W103" s="58"/>
    </row>
    <row r="104" spans="1:23" ht="24">
      <c r="A104" s="59"/>
      <c r="B104" s="469" t="s">
        <v>32</v>
      </c>
      <c r="C104" s="470"/>
      <c r="D104" s="470"/>
      <c r="E104" s="470"/>
      <c r="F104" s="470"/>
      <c r="G104" s="470"/>
      <c r="H104" s="470"/>
      <c r="I104" s="470"/>
      <c r="J104" s="471"/>
      <c r="K104" s="60" t="s">
        <v>33</v>
      </c>
      <c r="L104" s="60" t="s">
        <v>0</v>
      </c>
      <c r="M104" s="61" t="s">
        <v>34</v>
      </c>
      <c r="N104" s="60" t="s">
        <v>3</v>
      </c>
      <c r="O104" s="472" t="s">
        <v>35</v>
      </c>
      <c r="P104" s="470"/>
      <c r="Q104" s="470"/>
      <c r="R104" s="470"/>
      <c r="S104" s="470"/>
      <c r="T104" s="470"/>
      <c r="U104" s="470"/>
      <c r="V104" s="470"/>
      <c r="W104" s="473"/>
    </row>
    <row r="105" spans="1:23" ht="21">
      <c r="A105" s="62"/>
      <c r="B105" s="169"/>
      <c r="C105" s="212" t="s">
        <v>102</v>
      </c>
      <c r="D105" s="212"/>
      <c r="E105" s="212"/>
      <c r="F105" s="212"/>
      <c r="G105" s="212"/>
      <c r="H105" s="212"/>
      <c r="I105" s="212"/>
      <c r="J105" s="213"/>
      <c r="K105" s="100"/>
      <c r="L105" s="214"/>
      <c r="M105" s="215"/>
      <c r="N105" s="215"/>
      <c r="O105" s="216"/>
      <c r="P105" s="217"/>
      <c r="Q105" s="217"/>
      <c r="R105" s="217"/>
      <c r="S105" s="217"/>
      <c r="T105" s="217"/>
      <c r="U105" s="217"/>
      <c r="V105" s="217"/>
      <c r="W105" s="218"/>
    </row>
    <row r="106" spans="1:23" ht="21">
      <c r="A106" s="62"/>
      <c r="B106" s="168"/>
      <c r="C106" s="65"/>
      <c r="D106" s="219" t="s">
        <v>103</v>
      </c>
      <c r="E106" s="65"/>
      <c r="F106" s="65"/>
      <c r="G106" s="65"/>
      <c r="H106" s="65"/>
      <c r="I106" s="65"/>
      <c r="J106" s="66"/>
      <c r="K106" s="331"/>
      <c r="L106" s="68" t="s">
        <v>38</v>
      </c>
      <c r="M106" s="332"/>
      <c r="N106" s="69">
        <f>INT(K106*M106)</f>
        <v>0</v>
      </c>
      <c r="O106" s="70"/>
      <c r="P106" s="71"/>
      <c r="Q106" s="71"/>
      <c r="R106" s="71"/>
      <c r="S106" s="71"/>
      <c r="T106" s="71"/>
      <c r="U106" s="71"/>
      <c r="V106" s="71"/>
      <c r="W106" s="72"/>
    </row>
    <row r="107" spans="1:23" ht="21">
      <c r="A107" s="62"/>
      <c r="B107" s="168"/>
      <c r="C107" s="65"/>
      <c r="D107" s="219" t="s">
        <v>104</v>
      </c>
      <c r="E107" s="65"/>
      <c r="F107" s="65"/>
      <c r="G107" s="65"/>
      <c r="H107" s="65"/>
      <c r="I107" s="65"/>
      <c r="J107" s="66"/>
      <c r="K107" s="331"/>
      <c r="L107" s="68" t="s">
        <v>38</v>
      </c>
      <c r="M107" s="332"/>
      <c r="N107" s="69">
        <f>INT(K107*M107)</f>
        <v>0</v>
      </c>
      <c r="O107" s="70"/>
      <c r="P107" s="71"/>
      <c r="Q107" s="71"/>
      <c r="R107" s="71"/>
      <c r="S107" s="71"/>
      <c r="T107" s="71"/>
      <c r="U107" s="71"/>
      <c r="V107" s="71"/>
      <c r="W107" s="72"/>
    </row>
    <row r="108" spans="1:23" ht="21">
      <c r="A108" s="62"/>
      <c r="B108" s="168"/>
      <c r="C108" s="65"/>
      <c r="D108" s="219" t="s">
        <v>105</v>
      </c>
      <c r="E108" s="65"/>
      <c r="F108" s="65"/>
      <c r="G108" s="65"/>
      <c r="H108" s="65"/>
      <c r="I108" s="65"/>
      <c r="J108" s="66"/>
      <c r="K108" s="331"/>
      <c r="L108" s="68" t="s">
        <v>38</v>
      </c>
      <c r="M108" s="332"/>
      <c r="N108" s="69">
        <f>INT(K108*M108)</f>
        <v>0</v>
      </c>
      <c r="O108" s="70"/>
      <c r="P108" s="71"/>
      <c r="Q108" s="71"/>
      <c r="R108" s="71"/>
      <c r="S108" s="71"/>
      <c r="T108" s="71"/>
      <c r="U108" s="71"/>
      <c r="V108" s="71"/>
      <c r="W108" s="72"/>
    </row>
    <row r="109" spans="1:23" ht="21">
      <c r="A109" s="62"/>
      <c r="B109" s="168"/>
      <c r="C109" s="65"/>
      <c r="D109" s="219" t="s">
        <v>106</v>
      </c>
      <c r="E109" s="65"/>
      <c r="F109" s="65"/>
      <c r="G109" s="65"/>
      <c r="H109" s="65"/>
      <c r="I109" s="65"/>
      <c r="J109" s="66"/>
      <c r="K109" s="331"/>
      <c r="L109" s="68" t="s">
        <v>38</v>
      </c>
      <c r="M109" s="332"/>
      <c r="N109" s="69">
        <f>INT(K109*M109)</f>
        <v>0</v>
      </c>
      <c r="O109" s="70"/>
      <c r="P109" s="71"/>
      <c r="Q109" s="71"/>
      <c r="R109" s="71"/>
      <c r="S109" s="71"/>
      <c r="T109" s="71"/>
      <c r="U109" s="71"/>
      <c r="V109" s="71"/>
      <c r="W109" s="72"/>
    </row>
    <row r="110" spans="1:23" ht="21">
      <c r="A110" s="62"/>
      <c r="B110" s="168"/>
      <c r="C110" s="65"/>
      <c r="D110" s="219" t="s">
        <v>107</v>
      </c>
      <c r="E110" s="65"/>
      <c r="F110" s="65"/>
      <c r="G110" s="65"/>
      <c r="H110" s="65"/>
      <c r="I110" s="65"/>
      <c r="J110" s="66"/>
      <c r="K110" s="331"/>
      <c r="L110" s="68" t="s">
        <v>38</v>
      </c>
      <c r="M110" s="332"/>
      <c r="N110" s="69">
        <f>INT(K110*M110)</f>
        <v>0</v>
      </c>
      <c r="O110" s="70"/>
      <c r="P110" s="71"/>
      <c r="Q110" s="71"/>
      <c r="R110" s="71"/>
      <c r="S110" s="71"/>
      <c r="T110" s="71"/>
      <c r="U110" s="71"/>
      <c r="V110" s="71"/>
      <c r="W110" s="72"/>
    </row>
    <row r="111" spans="1:23" ht="21">
      <c r="A111" s="62"/>
      <c r="B111" s="168"/>
      <c r="C111" s="65" t="s">
        <v>108</v>
      </c>
      <c r="D111" s="65"/>
      <c r="E111" s="65"/>
      <c r="F111" s="65"/>
      <c r="G111" s="65"/>
      <c r="H111" s="65"/>
      <c r="I111" s="65"/>
      <c r="J111" s="66"/>
      <c r="K111" s="67"/>
      <c r="L111" s="68"/>
      <c r="M111" s="73"/>
      <c r="N111" s="73"/>
      <c r="O111" s="70"/>
      <c r="P111" s="71"/>
      <c r="Q111" s="71"/>
      <c r="R111" s="71"/>
      <c r="S111" s="71"/>
      <c r="T111" s="71"/>
      <c r="U111" s="71"/>
      <c r="V111" s="71"/>
      <c r="W111" s="72"/>
    </row>
    <row r="112" spans="1:23" ht="21">
      <c r="A112" s="62"/>
      <c r="B112" s="168"/>
      <c r="C112" s="65"/>
      <c r="D112" s="219" t="s">
        <v>103</v>
      </c>
      <c r="E112" s="65"/>
      <c r="F112" s="65"/>
      <c r="G112" s="65"/>
      <c r="H112" s="65"/>
      <c r="I112" s="65"/>
      <c r="J112" s="66"/>
      <c r="K112" s="331"/>
      <c r="L112" s="68" t="s">
        <v>38</v>
      </c>
      <c r="M112" s="332"/>
      <c r="N112" s="73">
        <f>INT(K112*M112)</f>
        <v>0</v>
      </c>
      <c r="O112" s="70"/>
      <c r="P112" s="71"/>
      <c r="Q112" s="71"/>
      <c r="R112" s="71"/>
      <c r="S112" s="71"/>
      <c r="T112" s="71"/>
      <c r="U112" s="71"/>
      <c r="V112" s="71"/>
      <c r="W112" s="72"/>
    </row>
    <row r="113" spans="1:23" ht="21">
      <c r="A113" s="62"/>
      <c r="B113" s="168"/>
      <c r="C113" s="65"/>
      <c r="D113" s="219" t="s">
        <v>104</v>
      </c>
      <c r="E113" s="65"/>
      <c r="F113" s="65"/>
      <c r="G113" s="65"/>
      <c r="H113" s="65"/>
      <c r="I113" s="65"/>
      <c r="J113" s="66"/>
      <c r="K113" s="331"/>
      <c r="L113" s="68" t="s">
        <v>38</v>
      </c>
      <c r="M113" s="332"/>
      <c r="N113" s="73">
        <f>INT(K113*M113)</f>
        <v>0</v>
      </c>
      <c r="O113" s="70"/>
      <c r="P113" s="71"/>
      <c r="Q113" s="71"/>
      <c r="R113" s="71"/>
      <c r="S113" s="71"/>
      <c r="T113" s="71"/>
      <c r="U113" s="71"/>
      <c r="V113" s="71"/>
      <c r="W113" s="72"/>
    </row>
    <row r="114" spans="1:23" ht="21">
      <c r="A114" s="62"/>
      <c r="B114" s="168"/>
      <c r="C114" s="65"/>
      <c r="D114" s="219" t="s">
        <v>105</v>
      </c>
      <c r="E114" s="65"/>
      <c r="F114" s="65"/>
      <c r="G114" s="65"/>
      <c r="H114" s="65"/>
      <c r="I114" s="65"/>
      <c r="J114" s="66"/>
      <c r="K114" s="331"/>
      <c r="L114" s="68" t="s">
        <v>38</v>
      </c>
      <c r="M114" s="332"/>
      <c r="N114" s="73">
        <f>INT(K114*M114)</f>
        <v>0</v>
      </c>
      <c r="O114" s="70"/>
      <c r="P114" s="71"/>
      <c r="Q114" s="71"/>
      <c r="R114" s="71"/>
      <c r="S114" s="71"/>
      <c r="T114" s="71"/>
      <c r="U114" s="71"/>
      <c r="V114" s="71"/>
      <c r="W114" s="72"/>
    </row>
    <row r="115" spans="1:23" ht="21">
      <c r="A115" s="62"/>
      <c r="B115" s="168"/>
      <c r="C115" s="65"/>
      <c r="D115" s="219" t="s">
        <v>106</v>
      </c>
      <c r="E115" s="65"/>
      <c r="F115" s="65"/>
      <c r="G115" s="65"/>
      <c r="H115" s="65"/>
      <c r="I115" s="65"/>
      <c r="J115" s="66"/>
      <c r="K115" s="331"/>
      <c r="L115" s="68" t="s">
        <v>38</v>
      </c>
      <c r="M115" s="332"/>
      <c r="N115" s="73">
        <f>INT(K115*M115)</f>
        <v>0</v>
      </c>
      <c r="O115" s="70"/>
      <c r="P115" s="71"/>
      <c r="Q115" s="71"/>
      <c r="R115" s="71"/>
      <c r="S115" s="71"/>
      <c r="T115" s="71"/>
      <c r="U115" s="71"/>
      <c r="V115" s="71"/>
      <c r="W115" s="72"/>
    </row>
    <row r="116" spans="1:23" ht="21">
      <c r="A116" s="62"/>
      <c r="B116" s="168"/>
      <c r="C116" s="65"/>
      <c r="D116" s="219" t="s">
        <v>107</v>
      </c>
      <c r="E116" s="65"/>
      <c r="F116" s="65"/>
      <c r="G116" s="65"/>
      <c r="H116" s="65"/>
      <c r="I116" s="65"/>
      <c r="J116" s="66"/>
      <c r="K116" s="331"/>
      <c r="L116" s="68" t="s">
        <v>38</v>
      </c>
      <c r="M116" s="332"/>
      <c r="N116" s="73">
        <f>INT(K116*M116)</f>
        <v>0</v>
      </c>
      <c r="O116" s="70"/>
      <c r="P116" s="71"/>
      <c r="Q116" s="71"/>
      <c r="R116" s="71"/>
      <c r="S116" s="71"/>
      <c r="T116" s="71"/>
      <c r="U116" s="71"/>
      <c r="V116" s="71"/>
      <c r="W116" s="72"/>
    </row>
    <row r="117" spans="1:23" ht="21">
      <c r="A117" s="62"/>
      <c r="B117" s="75" t="s">
        <v>109</v>
      </c>
      <c r="C117" s="65"/>
      <c r="D117" s="65"/>
      <c r="E117" s="65"/>
      <c r="F117" s="65"/>
      <c r="G117" s="65"/>
      <c r="H117" s="65"/>
      <c r="I117" s="65"/>
      <c r="J117" s="66"/>
      <c r="K117" s="67"/>
      <c r="L117" s="68"/>
      <c r="M117" s="73"/>
      <c r="N117" s="73">
        <f>SUM(N106:N116)</f>
        <v>0</v>
      </c>
      <c r="O117" s="465" t="str">
        <f>N102&amp;O102&amp;P102</f>
        <v>1業務当たり</v>
      </c>
      <c r="P117" s="466"/>
      <c r="Q117" s="466"/>
      <c r="R117" s="466"/>
      <c r="S117" s="466"/>
      <c r="T117" s="466"/>
      <c r="U117" s="466"/>
      <c r="V117" s="466"/>
      <c r="W117" s="467"/>
    </row>
    <row r="118" spans="1:23" ht="21">
      <c r="A118" s="62"/>
      <c r="B118" s="77"/>
      <c r="C118" s="166"/>
      <c r="D118" s="166"/>
      <c r="E118" s="166"/>
      <c r="F118" s="166"/>
      <c r="G118" s="166"/>
      <c r="H118" s="166"/>
      <c r="I118" s="166"/>
      <c r="J118" s="79"/>
      <c r="K118" s="67"/>
      <c r="L118" s="80"/>
      <c r="M118" s="80"/>
      <c r="N118" s="80"/>
      <c r="O118" s="81"/>
      <c r="P118" s="82"/>
      <c r="Q118" s="82"/>
      <c r="R118" s="82"/>
      <c r="S118" s="82"/>
      <c r="T118" s="82"/>
      <c r="U118" s="82"/>
      <c r="V118" s="82"/>
      <c r="W118" s="83"/>
    </row>
    <row r="119" spans="1:23" ht="21">
      <c r="A119" s="62"/>
      <c r="B119" s="220" t="s">
        <v>110</v>
      </c>
      <c r="C119" s="166"/>
      <c r="D119" s="166"/>
      <c r="E119" s="166"/>
      <c r="F119" s="166"/>
      <c r="G119" s="166"/>
      <c r="H119" s="166"/>
      <c r="I119" s="166"/>
      <c r="J119" s="79"/>
      <c r="K119" s="67">
        <v>1</v>
      </c>
      <c r="L119" s="68" t="str">
        <f>O102</f>
        <v>業務</v>
      </c>
      <c r="M119" s="80"/>
      <c r="N119" s="221">
        <f>ROUNDDOWN(N117/N102,0)</f>
        <v>0</v>
      </c>
      <c r="O119" s="165"/>
      <c r="P119" s="166"/>
      <c r="Q119" s="166"/>
      <c r="R119" s="166"/>
      <c r="S119" s="166"/>
      <c r="T119" s="166"/>
      <c r="U119" s="166"/>
      <c r="V119" s="166"/>
      <c r="W119" s="167"/>
    </row>
    <row r="120" spans="1:23" ht="21">
      <c r="A120" s="62"/>
      <c r="B120" s="220"/>
      <c r="C120" s="166"/>
      <c r="D120" s="166"/>
      <c r="E120" s="166"/>
      <c r="F120" s="166"/>
      <c r="G120" s="166"/>
      <c r="H120" s="166"/>
      <c r="I120" s="166"/>
      <c r="J120" s="79"/>
      <c r="K120" s="67"/>
      <c r="L120" s="68"/>
      <c r="M120" s="80"/>
      <c r="N120" s="221"/>
      <c r="O120" s="165"/>
      <c r="P120" s="166"/>
      <c r="Q120" s="166"/>
      <c r="R120" s="166"/>
      <c r="S120" s="166"/>
      <c r="T120" s="166"/>
      <c r="U120" s="166"/>
      <c r="V120" s="166"/>
      <c r="W120" s="167"/>
    </row>
    <row r="121" spans="1:23" ht="21">
      <c r="A121" s="62"/>
      <c r="B121" s="220"/>
      <c r="C121" s="166"/>
      <c r="D121" s="166"/>
      <c r="E121" s="166"/>
      <c r="F121" s="166"/>
      <c r="G121" s="166"/>
      <c r="H121" s="166"/>
      <c r="I121" s="166"/>
      <c r="J121" s="79"/>
      <c r="K121" s="67"/>
      <c r="L121" s="68"/>
      <c r="M121" s="80"/>
      <c r="N121" s="221"/>
      <c r="O121" s="165"/>
      <c r="P121" s="166"/>
      <c r="Q121" s="166"/>
      <c r="R121" s="166"/>
      <c r="S121" s="166"/>
      <c r="T121" s="166"/>
      <c r="U121" s="166"/>
      <c r="V121" s="166"/>
      <c r="W121" s="167"/>
    </row>
    <row r="122" spans="1:23" ht="21">
      <c r="A122" s="62"/>
      <c r="B122" s="220"/>
      <c r="C122" s="166"/>
      <c r="D122" s="166"/>
      <c r="E122" s="166"/>
      <c r="F122" s="166"/>
      <c r="G122" s="166"/>
      <c r="H122" s="166"/>
      <c r="I122" s="166"/>
      <c r="J122" s="79"/>
      <c r="K122" s="67"/>
      <c r="L122" s="68"/>
      <c r="M122" s="80"/>
      <c r="N122" s="221"/>
      <c r="O122" s="165"/>
      <c r="P122" s="166"/>
      <c r="Q122" s="166"/>
      <c r="R122" s="166"/>
      <c r="S122" s="166"/>
      <c r="T122" s="166"/>
      <c r="U122" s="166"/>
      <c r="V122" s="166"/>
      <c r="W122" s="167"/>
    </row>
    <row r="123" spans="1:23" ht="21">
      <c r="A123" s="62"/>
      <c r="B123" s="220"/>
      <c r="C123" s="166"/>
      <c r="D123" s="166"/>
      <c r="E123" s="166"/>
      <c r="F123" s="166"/>
      <c r="G123" s="166"/>
      <c r="H123" s="166"/>
      <c r="I123" s="166"/>
      <c r="J123" s="79"/>
      <c r="K123" s="67"/>
      <c r="L123" s="68"/>
      <c r="M123" s="80"/>
      <c r="N123" s="221"/>
      <c r="O123" s="165"/>
      <c r="P123" s="166"/>
      <c r="Q123" s="166"/>
      <c r="R123" s="166"/>
      <c r="S123" s="166"/>
      <c r="T123" s="166"/>
      <c r="U123" s="166"/>
      <c r="V123" s="166"/>
      <c r="W123" s="167"/>
    </row>
    <row r="124" spans="1:23" ht="21">
      <c r="A124" s="62"/>
      <c r="B124" s="168"/>
      <c r="C124" s="65"/>
      <c r="D124" s="65"/>
      <c r="E124" s="65"/>
      <c r="F124" s="65"/>
      <c r="G124" s="65"/>
      <c r="H124" s="65"/>
      <c r="I124" s="65"/>
      <c r="J124" s="66"/>
      <c r="K124" s="67"/>
      <c r="L124" s="68"/>
      <c r="M124" s="73"/>
      <c r="N124" s="73"/>
      <c r="O124" s="86"/>
      <c r="P124" s="87"/>
      <c r="Q124" s="87"/>
      <c r="R124" s="87"/>
      <c r="S124" s="87"/>
      <c r="T124" s="87"/>
      <c r="U124" s="87"/>
      <c r="V124" s="87"/>
      <c r="W124" s="88"/>
    </row>
    <row r="125" spans="1:23" ht="21">
      <c r="A125" s="62"/>
      <c r="B125" s="89"/>
      <c r="C125" s="90"/>
      <c r="D125" s="90"/>
      <c r="E125" s="90"/>
      <c r="F125" s="90"/>
      <c r="G125" s="90"/>
      <c r="H125" s="90"/>
      <c r="I125" s="90"/>
      <c r="J125" s="91"/>
      <c r="K125" s="92"/>
      <c r="L125" s="93"/>
      <c r="M125" s="93"/>
      <c r="N125" s="93"/>
      <c r="O125" s="94"/>
      <c r="P125" s="90"/>
      <c r="Q125" s="90"/>
      <c r="R125" s="90"/>
      <c r="S125" s="90"/>
      <c r="T125" s="90"/>
      <c r="U125" s="90"/>
      <c r="V125" s="90"/>
      <c r="W125" s="95"/>
    </row>
  </sheetData>
  <mergeCells count="30">
    <mergeCell ref="O117:W117"/>
    <mergeCell ref="C76:C77"/>
    <mergeCell ref="D76:L76"/>
    <mergeCell ref="D77:L77"/>
    <mergeCell ref="B79:J79"/>
    <mergeCell ref="O79:W79"/>
    <mergeCell ref="O92:W92"/>
    <mergeCell ref="C101:C102"/>
    <mergeCell ref="D101:L101"/>
    <mergeCell ref="D102:L102"/>
    <mergeCell ref="B104:J104"/>
    <mergeCell ref="O104:W104"/>
    <mergeCell ref="O67:W67"/>
    <mergeCell ref="C26:C27"/>
    <mergeCell ref="D26:L26"/>
    <mergeCell ref="D27:L27"/>
    <mergeCell ref="B29:J29"/>
    <mergeCell ref="O29:W29"/>
    <mergeCell ref="O42:W42"/>
    <mergeCell ref="C51:C52"/>
    <mergeCell ref="D51:L51"/>
    <mergeCell ref="D52:L52"/>
    <mergeCell ref="B54:J54"/>
    <mergeCell ref="O54:W54"/>
    <mergeCell ref="O17:W17"/>
    <mergeCell ref="C1:C2"/>
    <mergeCell ref="D1:L1"/>
    <mergeCell ref="D2:L2"/>
    <mergeCell ref="B4:J4"/>
    <mergeCell ref="O4:W4"/>
  </mergeCells>
  <phoneticPr fontId="4"/>
  <printOptions horizontalCentered="1" verticalCentered="1"/>
  <pageMargins left="0.39370078740157483" right="0.39370078740157483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50"/>
  <sheetViews>
    <sheetView showGridLines="0" showZeros="0" view="pageBreakPreview" zoomScale="85" zoomScaleNormal="90" zoomScaleSheetLayoutView="85" workbookViewId="0">
      <selection activeCell="K6" sqref="K6:K16"/>
    </sheetView>
  </sheetViews>
  <sheetFormatPr defaultRowHeight="13.5"/>
  <cols>
    <col min="1" max="1" width="1.625" style="5" customWidth="1"/>
    <col min="2" max="2" width="22" style="5" bestFit="1" customWidth="1"/>
    <col min="3" max="3" width="13.125" style="5" bestFit="1" customWidth="1"/>
    <col min="4" max="4" width="13.875" style="5" bestFit="1" customWidth="1"/>
    <col min="5" max="10" width="2.625" style="5" customWidth="1"/>
    <col min="11" max="11" width="8.625" style="5" customWidth="1"/>
    <col min="12" max="12" width="6.5" style="5" bestFit="1" customWidth="1"/>
    <col min="13" max="13" width="11.625" style="5" customWidth="1"/>
    <col min="14" max="14" width="15.625" style="5" customWidth="1"/>
    <col min="15" max="15" width="5.5" style="5" bestFit="1" customWidth="1"/>
    <col min="16" max="16" width="9.5" style="5" bestFit="1" customWidth="1"/>
    <col min="17" max="23" width="2.625" style="5" customWidth="1"/>
    <col min="24" max="256" width="9" style="5"/>
    <col min="257" max="257" width="1.625" style="5" customWidth="1"/>
    <col min="258" max="258" width="22" style="5" bestFit="1" customWidth="1"/>
    <col min="259" max="259" width="13.125" style="5" bestFit="1" customWidth="1"/>
    <col min="260" max="260" width="13.875" style="5" bestFit="1" customWidth="1"/>
    <col min="261" max="266" width="2.625" style="5" customWidth="1"/>
    <col min="267" max="267" width="8.625" style="5" customWidth="1"/>
    <col min="268" max="268" width="6.5" style="5" bestFit="1" customWidth="1"/>
    <col min="269" max="269" width="11.625" style="5" customWidth="1"/>
    <col min="270" max="270" width="15.625" style="5" customWidth="1"/>
    <col min="271" max="271" width="5.5" style="5" bestFit="1" customWidth="1"/>
    <col min="272" max="272" width="9.5" style="5" bestFit="1" customWidth="1"/>
    <col min="273" max="279" width="2.625" style="5" customWidth="1"/>
    <col min="280" max="512" width="9" style="5"/>
    <col min="513" max="513" width="1.625" style="5" customWidth="1"/>
    <col min="514" max="514" width="22" style="5" bestFit="1" customWidth="1"/>
    <col min="515" max="515" width="13.125" style="5" bestFit="1" customWidth="1"/>
    <col min="516" max="516" width="13.875" style="5" bestFit="1" customWidth="1"/>
    <col min="517" max="522" width="2.625" style="5" customWidth="1"/>
    <col min="523" max="523" width="8.625" style="5" customWidth="1"/>
    <col min="524" max="524" width="6.5" style="5" bestFit="1" customWidth="1"/>
    <col min="525" max="525" width="11.625" style="5" customWidth="1"/>
    <col min="526" max="526" width="15.625" style="5" customWidth="1"/>
    <col min="527" max="527" width="5.5" style="5" bestFit="1" customWidth="1"/>
    <col min="528" max="528" width="9.5" style="5" bestFit="1" customWidth="1"/>
    <col min="529" max="535" width="2.625" style="5" customWidth="1"/>
    <col min="536" max="768" width="9" style="5"/>
    <col min="769" max="769" width="1.625" style="5" customWidth="1"/>
    <col min="770" max="770" width="22" style="5" bestFit="1" customWidth="1"/>
    <col min="771" max="771" width="13.125" style="5" bestFit="1" customWidth="1"/>
    <col min="772" max="772" width="13.875" style="5" bestFit="1" customWidth="1"/>
    <col min="773" max="778" width="2.625" style="5" customWidth="1"/>
    <col min="779" max="779" width="8.625" style="5" customWidth="1"/>
    <col min="780" max="780" width="6.5" style="5" bestFit="1" customWidth="1"/>
    <col min="781" max="781" width="11.625" style="5" customWidth="1"/>
    <col min="782" max="782" width="15.625" style="5" customWidth="1"/>
    <col min="783" max="783" width="5.5" style="5" bestFit="1" customWidth="1"/>
    <col min="784" max="784" width="9.5" style="5" bestFit="1" customWidth="1"/>
    <col min="785" max="791" width="2.625" style="5" customWidth="1"/>
    <col min="792" max="1024" width="9" style="5"/>
    <col min="1025" max="1025" width="1.625" style="5" customWidth="1"/>
    <col min="1026" max="1026" width="22" style="5" bestFit="1" customWidth="1"/>
    <col min="1027" max="1027" width="13.125" style="5" bestFit="1" customWidth="1"/>
    <col min="1028" max="1028" width="13.875" style="5" bestFit="1" customWidth="1"/>
    <col min="1029" max="1034" width="2.625" style="5" customWidth="1"/>
    <col min="1035" max="1035" width="8.625" style="5" customWidth="1"/>
    <col min="1036" max="1036" width="6.5" style="5" bestFit="1" customWidth="1"/>
    <col min="1037" max="1037" width="11.625" style="5" customWidth="1"/>
    <col min="1038" max="1038" width="15.625" style="5" customWidth="1"/>
    <col min="1039" max="1039" width="5.5" style="5" bestFit="1" customWidth="1"/>
    <col min="1040" max="1040" width="9.5" style="5" bestFit="1" customWidth="1"/>
    <col min="1041" max="1047" width="2.625" style="5" customWidth="1"/>
    <col min="1048" max="1280" width="9" style="5"/>
    <col min="1281" max="1281" width="1.625" style="5" customWidth="1"/>
    <col min="1282" max="1282" width="22" style="5" bestFit="1" customWidth="1"/>
    <col min="1283" max="1283" width="13.125" style="5" bestFit="1" customWidth="1"/>
    <col min="1284" max="1284" width="13.875" style="5" bestFit="1" customWidth="1"/>
    <col min="1285" max="1290" width="2.625" style="5" customWidth="1"/>
    <col min="1291" max="1291" width="8.625" style="5" customWidth="1"/>
    <col min="1292" max="1292" width="6.5" style="5" bestFit="1" customWidth="1"/>
    <col min="1293" max="1293" width="11.625" style="5" customWidth="1"/>
    <col min="1294" max="1294" width="15.625" style="5" customWidth="1"/>
    <col min="1295" max="1295" width="5.5" style="5" bestFit="1" customWidth="1"/>
    <col min="1296" max="1296" width="9.5" style="5" bestFit="1" customWidth="1"/>
    <col min="1297" max="1303" width="2.625" style="5" customWidth="1"/>
    <col min="1304" max="1536" width="9" style="5"/>
    <col min="1537" max="1537" width="1.625" style="5" customWidth="1"/>
    <col min="1538" max="1538" width="22" style="5" bestFit="1" customWidth="1"/>
    <col min="1539" max="1539" width="13.125" style="5" bestFit="1" customWidth="1"/>
    <col min="1540" max="1540" width="13.875" style="5" bestFit="1" customWidth="1"/>
    <col min="1541" max="1546" width="2.625" style="5" customWidth="1"/>
    <col min="1547" max="1547" width="8.625" style="5" customWidth="1"/>
    <col min="1548" max="1548" width="6.5" style="5" bestFit="1" customWidth="1"/>
    <col min="1549" max="1549" width="11.625" style="5" customWidth="1"/>
    <col min="1550" max="1550" width="15.625" style="5" customWidth="1"/>
    <col min="1551" max="1551" width="5.5" style="5" bestFit="1" customWidth="1"/>
    <col min="1552" max="1552" width="9.5" style="5" bestFit="1" customWidth="1"/>
    <col min="1553" max="1559" width="2.625" style="5" customWidth="1"/>
    <col min="1560" max="1792" width="9" style="5"/>
    <col min="1793" max="1793" width="1.625" style="5" customWidth="1"/>
    <col min="1794" max="1794" width="22" style="5" bestFit="1" customWidth="1"/>
    <col min="1795" max="1795" width="13.125" style="5" bestFit="1" customWidth="1"/>
    <col min="1796" max="1796" width="13.875" style="5" bestFit="1" customWidth="1"/>
    <col min="1797" max="1802" width="2.625" style="5" customWidth="1"/>
    <col min="1803" max="1803" width="8.625" style="5" customWidth="1"/>
    <col min="1804" max="1804" width="6.5" style="5" bestFit="1" customWidth="1"/>
    <col min="1805" max="1805" width="11.625" style="5" customWidth="1"/>
    <col min="1806" max="1806" width="15.625" style="5" customWidth="1"/>
    <col min="1807" max="1807" width="5.5" style="5" bestFit="1" customWidth="1"/>
    <col min="1808" max="1808" width="9.5" style="5" bestFit="1" customWidth="1"/>
    <col min="1809" max="1815" width="2.625" style="5" customWidth="1"/>
    <col min="1816" max="2048" width="9" style="5"/>
    <col min="2049" max="2049" width="1.625" style="5" customWidth="1"/>
    <col min="2050" max="2050" width="22" style="5" bestFit="1" customWidth="1"/>
    <col min="2051" max="2051" width="13.125" style="5" bestFit="1" customWidth="1"/>
    <col min="2052" max="2052" width="13.875" style="5" bestFit="1" customWidth="1"/>
    <col min="2053" max="2058" width="2.625" style="5" customWidth="1"/>
    <col min="2059" max="2059" width="8.625" style="5" customWidth="1"/>
    <col min="2060" max="2060" width="6.5" style="5" bestFit="1" customWidth="1"/>
    <col min="2061" max="2061" width="11.625" style="5" customWidth="1"/>
    <col min="2062" max="2062" width="15.625" style="5" customWidth="1"/>
    <col min="2063" max="2063" width="5.5" style="5" bestFit="1" customWidth="1"/>
    <col min="2064" max="2064" width="9.5" style="5" bestFit="1" customWidth="1"/>
    <col min="2065" max="2071" width="2.625" style="5" customWidth="1"/>
    <col min="2072" max="2304" width="9" style="5"/>
    <col min="2305" max="2305" width="1.625" style="5" customWidth="1"/>
    <col min="2306" max="2306" width="22" style="5" bestFit="1" customWidth="1"/>
    <col min="2307" max="2307" width="13.125" style="5" bestFit="1" customWidth="1"/>
    <col min="2308" max="2308" width="13.875" style="5" bestFit="1" customWidth="1"/>
    <col min="2309" max="2314" width="2.625" style="5" customWidth="1"/>
    <col min="2315" max="2315" width="8.625" style="5" customWidth="1"/>
    <col min="2316" max="2316" width="6.5" style="5" bestFit="1" customWidth="1"/>
    <col min="2317" max="2317" width="11.625" style="5" customWidth="1"/>
    <col min="2318" max="2318" width="15.625" style="5" customWidth="1"/>
    <col min="2319" max="2319" width="5.5" style="5" bestFit="1" customWidth="1"/>
    <col min="2320" max="2320" width="9.5" style="5" bestFit="1" customWidth="1"/>
    <col min="2321" max="2327" width="2.625" style="5" customWidth="1"/>
    <col min="2328" max="2560" width="9" style="5"/>
    <col min="2561" max="2561" width="1.625" style="5" customWidth="1"/>
    <col min="2562" max="2562" width="22" style="5" bestFit="1" customWidth="1"/>
    <col min="2563" max="2563" width="13.125" style="5" bestFit="1" customWidth="1"/>
    <col min="2564" max="2564" width="13.875" style="5" bestFit="1" customWidth="1"/>
    <col min="2565" max="2570" width="2.625" style="5" customWidth="1"/>
    <col min="2571" max="2571" width="8.625" style="5" customWidth="1"/>
    <col min="2572" max="2572" width="6.5" style="5" bestFit="1" customWidth="1"/>
    <col min="2573" max="2573" width="11.625" style="5" customWidth="1"/>
    <col min="2574" max="2574" width="15.625" style="5" customWidth="1"/>
    <col min="2575" max="2575" width="5.5" style="5" bestFit="1" customWidth="1"/>
    <col min="2576" max="2576" width="9.5" style="5" bestFit="1" customWidth="1"/>
    <col min="2577" max="2583" width="2.625" style="5" customWidth="1"/>
    <col min="2584" max="2816" width="9" style="5"/>
    <col min="2817" max="2817" width="1.625" style="5" customWidth="1"/>
    <col min="2818" max="2818" width="22" style="5" bestFit="1" customWidth="1"/>
    <col min="2819" max="2819" width="13.125" style="5" bestFit="1" customWidth="1"/>
    <col min="2820" max="2820" width="13.875" style="5" bestFit="1" customWidth="1"/>
    <col min="2821" max="2826" width="2.625" style="5" customWidth="1"/>
    <col min="2827" max="2827" width="8.625" style="5" customWidth="1"/>
    <col min="2828" max="2828" width="6.5" style="5" bestFit="1" customWidth="1"/>
    <col min="2829" max="2829" width="11.625" style="5" customWidth="1"/>
    <col min="2830" max="2830" width="15.625" style="5" customWidth="1"/>
    <col min="2831" max="2831" width="5.5" style="5" bestFit="1" customWidth="1"/>
    <col min="2832" max="2832" width="9.5" style="5" bestFit="1" customWidth="1"/>
    <col min="2833" max="2839" width="2.625" style="5" customWidth="1"/>
    <col min="2840" max="3072" width="9" style="5"/>
    <col min="3073" max="3073" width="1.625" style="5" customWidth="1"/>
    <col min="3074" max="3074" width="22" style="5" bestFit="1" customWidth="1"/>
    <col min="3075" max="3075" width="13.125" style="5" bestFit="1" customWidth="1"/>
    <col min="3076" max="3076" width="13.875" style="5" bestFit="1" customWidth="1"/>
    <col min="3077" max="3082" width="2.625" style="5" customWidth="1"/>
    <col min="3083" max="3083" width="8.625" style="5" customWidth="1"/>
    <col min="3084" max="3084" width="6.5" style="5" bestFit="1" customWidth="1"/>
    <col min="3085" max="3085" width="11.625" style="5" customWidth="1"/>
    <col min="3086" max="3086" width="15.625" style="5" customWidth="1"/>
    <col min="3087" max="3087" width="5.5" style="5" bestFit="1" customWidth="1"/>
    <col min="3088" max="3088" width="9.5" style="5" bestFit="1" customWidth="1"/>
    <col min="3089" max="3095" width="2.625" style="5" customWidth="1"/>
    <col min="3096" max="3328" width="9" style="5"/>
    <col min="3329" max="3329" width="1.625" style="5" customWidth="1"/>
    <col min="3330" max="3330" width="22" style="5" bestFit="1" customWidth="1"/>
    <col min="3331" max="3331" width="13.125" style="5" bestFit="1" customWidth="1"/>
    <col min="3332" max="3332" width="13.875" style="5" bestFit="1" customWidth="1"/>
    <col min="3333" max="3338" width="2.625" style="5" customWidth="1"/>
    <col min="3339" max="3339" width="8.625" style="5" customWidth="1"/>
    <col min="3340" max="3340" width="6.5" style="5" bestFit="1" customWidth="1"/>
    <col min="3341" max="3341" width="11.625" style="5" customWidth="1"/>
    <col min="3342" max="3342" width="15.625" style="5" customWidth="1"/>
    <col min="3343" max="3343" width="5.5" style="5" bestFit="1" customWidth="1"/>
    <col min="3344" max="3344" width="9.5" style="5" bestFit="1" customWidth="1"/>
    <col min="3345" max="3351" width="2.625" style="5" customWidth="1"/>
    <col min="3352" max="3584" width="9" style="5"/>
    <col min="3585" max="3585" width="1.625" style="5" customWidth="1"/>
    <col min="3586" max="3586" width="22" style="5" bestFit="1" customWidth="1"/>
    <col min="3587" max="3587" width="13.125" style="5" bestFit="1" customWidth="1"/>
    <col min="3588" max="3588" width="13.875" style="5" bestFit="1" customWidth="1"/>
    <col min="3589" max="3594" width="2.625" style="5" customWidth="1"/>
    <col min="3595" max="3595" width="8.625" style="5" customWidth="1"/>
    <col min="3596" max="3596" width="6.5" style="5" bestFit="1" customWidth="1"/>
    <col min="3597" max="3597" width="11.625" style="5" customWidth="1"/>
    <col min="3598" max="3598" width="15.625" style="5" customWidth="1"/>
    <col min="3599" max="3599" width="5.5" style="5" bestFit="1" customWidth="1"/>
    <col min="3600" max="3600" width="9.5" style="5" bestFit="1" customWidth="1"/>
    <col min="3601" max="3607" width="2.625" style="5" customWidth="1"/>
    <col min="3608" max="3840" width="9" style="5"/>
    <col min="3841" max="3841" width="1.625" style="5" customWidth="1"/>
    <col min="3842" max="3842" width="22" style="5" bestFit="1" customWidth="1"/>
    <col min="3843" max="3843" width="13.125" style="5" bestFit="1" customWidth="1"/>
    <col min="3844" max="3844" width="13.875" style="5" bestFit="1" customWidth="1"/>
    <col min="3845" max="3850" width="2.625" style="5" customWidth="1"/>
    <col min="3851" max="3851" width="8.625" style="5" customWidth="1"/>
    <col min="3852" max="3852" width="6.5" style="5" bestFit="1" customWidth="1"/>
    <col min="3853" max="3853" width="11.625" style="5" customWidth="1"/>
    <col min="3854" max="3854" width="15.625" style="5" customWidth="1"/>
    <col min="3855" max="3855" width="5.5" style="5" bestFit="1" customWidth="1"/>
    <col min="3856" max="3856" width="9.5" style="5" bestFit="1" customWidth="1"/>
    <col min="3857" max="3863" width="2.625" style="5" customWidth="1"/>
    <col min="3864" max="4096" width="9" style="5"/>
    <col min="4097" max="4097" width="1.625" style="5" customWidth="1"/>
    <col min="4098" max="4098" width="22" style="5" bestFit="1" customWidth="1"/>
    <col min="4099" max="4099" width="13.125" style="5" bestFit="1" customWidth="1"/>
    <col min="4100" max="4100" width="13.875" style="5" bestFit="1" customWidth="1"/>
    <col min="4101" max="4106" width="2.625" style="5" customWidth="1"/>
    <col min="4107" max="4107" width="8.625" style="5" customWidth="1"/>
    <col min="4108" max="4108" width="6.5" style="5" bestFit="1" customWidth="1"/>
    <col min="4109" max="4109" width="11.625" style="5" customWidth="1"/>
    <col min="4110" max="4110" width="15.625" style="5" customWidth="1"/>
    <col min="4111" max="4111" width="5.5" style="5" bestFit="1" customWidth="1"/>
    <col min="4112" max="4112" width="9.5" style="5" bestFit="1" customWidth="1"/>
    <col min="4113" max="4119" width="2.625" style="5" customWidth="1"/>
    <col min="4120" max="4352" width="9" style="5"/>
    <col min="4353" max="4353" width="1.625" style="5" customWidth="1"/>
    <col min="4354" max="4354" width="22" style="5" bestFit="1" customWidth="1"/>
    <col min="4355" max="4355" width="13.125" style="5" bestFit="1" customWidth="1"/>
    <col min="4356" max="4356" width="13.875" style="5" bestFit="1" customWidth="1"/>
    <col min="4357" max="4362" width="2.625" style="5" customWidth="1"/>
    <col min="4363" max="4363" width="8.625" style="5" customWidth="1"/>
    <col min="4364" max="4364" width="6.5" style="5" bestFit="1" customWidth="1"/>
    <col min="4365" max="4365" width="11.625" style="5" customWidth="1"/>
    <col min="4366" max="4366" width="15.625" style="5" customWidth="1"/>
    <col min="4367" max="4367" width="5.5" style="5" bestFit="1" customWidth="1"/>
    <col min="4368" max="4368" width="9.5" style="5" bestFit="1" customWidth="1"/>
    <col min="4369" max="4375" width="2.625" style="5" customWidth="1"/>
    <col min="4376" max="4608" width="9" style="5"/>
    <col min="4609" max="4609" width="1.625" style="5" customWidth="1"/>
    <col min="4610" max="4610" width="22" style="5" bestFit="1" customWidth="1"/>
    <col min="4611" max="4611" width="13.125" style="5" bestFit="1" customWidth="1"/>
    <col min="4612" max="4612" width="13.875" style="5" bestFit="1" customWidth="1"/>
    <col min="4613" max="4618" width="2.625" style="5" customWidth="1"/>
    <col min="4619" max="4619" width="8.625" style="5" customWidth="1"/>
    <col min="4620" max="4620" width="6.5" style="5" bestFit="1" customWidth="1"/>
    <col min="4621" max="4621" width="11.625" style="5" customWidth="1"/>
    <col min="4622" max="4622" width="15.625" style="5" customWidth="1"/>
    <col min="4623" max="4623" width="5.5" style="5" bestFit="1" customWidth="1"/>
    <col min="4624" max="4624" width="9.5" style="5" bestFit="1" customWidth="1"/>
    <col min="4625" max="4631" width="2.625" style="5" customWidth="1"/>
    <col min="4632" max="4864" width="9" style="5"/>
    <col min="4865" max="4865" width="1.625" style="5" customWidth="1"/>
    <col min="4866" max="4866" width="22" style="5" bestFit="1" customWidth="1"/>
    <col min="4867" max="4867" width="13.125" style="5" bestFit="1" customWidth="1"/>
    <col min="4868" max="4868" width="13.875" style="5" bestFit="1" customWidth="1"/>
    <col min="4869" max="4874" width="2.625" style="5" customWidth="1"/>
    <col min="4875" max="4875" width="8.625" style="5" customWidth="1"/>
    <col min="4876" max="4876" width="6.5" style="5" bestFit="1" customWidth="1"/>
    <col min="4877" max="4877" width="11.625" style="5" customWidth="1"/>
    <col min="4878" max="4878" width="15.625" style="5" customWidth="1"/>
    <col min="4879" max="4879" width="5.5" style="5" bestFit="1" customWidth="1"/>
    <col min="4880" max="4880" width="9.5" style="5" bestFit="1" customWidth="1"/>
    <col min="4881" max="4887" width="2.625" style="5" customWidth="1"/>
    <col min="4888" max="5120" width="9" style="5"/>
    <col min="5121" max="5121" width="1.625" style="5" customWidth="1"/>
    <col min="5122" max="5122" width="22" style="5" bestFit="1" customWidth="1"/>
    <col min="5123" max="5123" width="13.125" style="5" bestFit="1" customWidth="1"/>
    <col min="5124" max="5124" width="13.875" style="5" bestFit="1" customWidth="1"/>
    <col min="5125" max="5130" width="2.625" style="5" customWidth="1"/>
    <col min="5131" max="5131" width="8.625" style="5" customWidth="1"/>
    <col min="5132" max="5132" width="6.5" style="5" bestFit="1" customWidth="1"/>
    <col min="5133" max="5133" width="11.625" style="5" customWidth="1"/>
    <col min="5134" max="5134" width="15.625" style="5" customWidth="1"/>
    <col min="5135" max="5135" width="5.5" style="5" bestFit="1" customWidth="1"/>
    <col min="5136" max="5136" width="9.5" style="5" bestFit="1" customWidth="1"/>
    <col min="5137" max="5143" width="2.625" style="5" customWidth="1"/>
    <col min="5144" max="5376" width="9" style="5"/>
    <col min="5377" max="5377" width="1.625" style="5" customWidth="1"/>
    <col min="5378" max="5378" width="22" style="5" bestFit="1" customWidth="1"/>
    <col min="5379" max="5379" width="13.125" style="5" bestFit="1" customWidth="1"/>
    <col min="5380" max="5380" width="13.875" style="5" bestFit="1" customWidth="1"/>
    <col min="5381" max="5386" width="2.625" style="5" customWidth="1"/>
    <col min="5387" max="5387" width="8.625" style="5" customWidth="1"/>
    <col min="5388" max="5388" width="6.5" style="5" bestFit="1" customWidth="1"/>
    <col min="5389" max="5389" width="11.625" style="5" customWidth="1"/>
    <col min="5390" max="5390" width="15.625" style="5" customWidth="1"/>
    <col min="5391" max="5391" width="5.5" style="5" bestFit="1" customWidth="1"/>
    <col min="5392" max="5392" width="9.5" style="5" bestFit="1" customWidth="1"/>
    <col min="5393" max="5399" width="2.625" style="5" customWidth="1"/>
    <col min="5400" max="5632" width="9" style="5"/>
    <col min="5633" max="5633" width="1.625" style="5" customWidth="1"/>
    <col min="5634" max="5634" width="22" style="5" bestFit="1" customWidth="1"/>
    <col min="5635" max="5635" width="13.125" style="5" bestFit="1" customWidth="1"/>
    <col min="5636" max="5636" width="13.875" style="5" bestFit="1" customWidth="1"/>
    <col min="5637" max="5642" width="2.625" style="5" customWidth="1"/>
    <col min="5643" max="5643" width="8.625" style="5" customWidth="1"/>
    <col min="5644" max="5644" width="6.5" style="5" bestFit="1" customWidth="1"/>
    <col min="5645" max="5645" width="11.625" style="5" customWidth="1"/>
    <col min="5646" max="5646" width="15.625" style="5" customWidth="1"/>
    <col min="5647" max="5647" width="5.5" style="5" bestFit="1" customWidth="1"/>
    <col min="5648" max="5648" width="9.5" style="5" bestFit="1" customWidth="1"/>
    <col min="5649" max="5655" width="2.625" style="5" customWidth="1"/>
    <col min="5656" max="5888" width="9" style="5"/>
    <col min="5889" max="5889" width="1.625" style="5" customWidth="1"/>
    <col min="5890" max="5890" width="22" style="5" bestFit="1" customWidth="1"/>
    <col min="5891" max="5891" width="13.125" style="5" bestFit="1" customWidth="1"/>
    <col min="5892" max="5892" width="13.875" style="5" bestFit="1" customWidth="1"/>
    <col min="5893" max="5898" width="2.625" style="5" customWidth="1"/>
    <col min="5899" max="5899" width="8.625" style="5" customWidth="1"/>
    <col min="5900" max="5900" width="6.5" style="5" bestFit="1" customWidth="1"/>
    <col min="5901" max="5901" width="11.625" style="5" customWidth="1"/>
    <col min="5902" max="5902" width="15.625" style="5" customWidth="1"/>
    <col min="5903" max="5903" width="5.5" style="5" bestFit="1" customWidth="1"/>
    <col min="5904" max="5904" width="9.5" style="5" bestFit="1" customWidth="1"/>
    <col min="5905" max="5911" width="2.625" style="5" customWidth="1"/>
    <col min="5912" max="6144" width="9" style="5"/>
    <col min="6145" max="6145" width="1.625" style="5" customWidth="1"/>
    <col min="6146" max="6146" width="22" style="5" bestFit="1" customWidth="1"/>
    <col min="6147" max="6147" width="13.125" style="5" bestFit="1" customWidth="1"/>
    <col min="6148" max="6148" width="13.875" style="5" bestFit="1" customWidth="1"/>
    <col min="6149" max="6154" width="2.625" style="5" customWidth="1"/>
    <col min="6155" max="6155" width="8.625" style="5" customWidth="1"/>
    <col min="6156" max="6156" width="6.5" style="5" bestFit="1" customWidth="1"/>
    <col min="6157" max="6157" width="11.625" style="5" customWidth="1"/>
    <col min="6158" max="6158" width="15.625" style="5" customWidth="1"/>
    <col min="6159" max="6159" width="5.5" style="5" bestFit="1" customWidth="1"/>
    <col min="6160" max="6160" width="9.5" style="5" bestFit="1" customWidth="1"/>
    <col min="6161" max="6167" width="2.625" style="5" customWidth="1"/>
    <col min="6168" max="6400" width="9" style="5"/>
    <col min="6401" max="6401" width="1.625" style="5" customWidth="1"/>
    <col min="6402" max="6402" width="22" style="5" bestFit="1" customWidth="1"/>
    <col min="6403" max="6403" width="13.125" style="5" bestFit="1" customWidth="1"/>
    <col min="6404" max="6404" width="13.875" style="5" bestFit="1" customWidth="1"/>
    <col min="6405" max="6410" width="2.625" style="5" customWidth="1"/>
    <col min="6411" max="6411" width="8.625" style="5" customWidth="1"/>
    <col min="6412" max="6412" width="6.5" style="5" bestFit="1" customWidth="1"/>
    <col min="6413" max="6413" width="11.625" style="5" customWidth="1"/>
    <col min="6414" max="6414" width="15.625" style="5" customWidth="1"/>
    <col min="6415" max="6415" width="5.5" style="5" bestFit="1" customWidth="1"/>
    <col min="6416" max="6416" width="9.5" style="5" bestFit="1" customWidth="1"/>
    <col min="6417" max="6423" width="2.625" style="5" customWidth="1"/>
    <col min="6424" max="6656" width="9" style="5"/>
    <col min="6657" max="6657" width="1.625" style="5" customWidth="1"/>
    <col min="6658" max="6658" width="22" style="5" bestFit="1" customWidth="1"/>
    <col min="6659" max="6659" width="13.125" style="5" bestFit="1" customWidth="1"/>
    <col min="6660" max="6660" width="13.875" style="5" bestFit="1" customWidth="1"/>
    <col min="6661" max="6666" width="2.625" style="5" customWidth="1"/>
    <col min="6667" max="6667" width="8.625" style="5" customWidth="1"/>
    <col min="6668" max="6668" width="6.5" style="5" bestFit="1" customWidth="1"/>
    <col min="6669" max="6669" width="11.625" style="5" customWidth="1"/>
    <col min="6670" max="6670" width="15.625" style="5" customWidth="1"/>
    <col min="6671" max="6671" width="5.5" style="5" bestFit="1" customWidth="1"/>
    <col min="6672" max="6672" width="9.5" style="5" bestFit="1" customWidth="1"/>
    <col min="6673" max="6679" width="2.625" style="5" customWidth="1"/>
    <col min="6680" max="6912" width="9" style="5"/>
    <col min="6913" max="6913" width="1.625" style="5" customWidth="1"/>
    <col min="6914" max="6914" width="22" style="5" bestFit="1" customWidth="1"/>
    <col min="6915" max="6915" width="13.125" style="5" bestFit="1" customWidth="1"/>
    <col min="6916" max="6916" width="13.875" style="5" bestFit="1" customWidth="1"/>
    <col min="6917" max="6922" width="2.625" style="5" customWidth="1"/>
    <col min="6923" max="6923" width="8.625" style="5" customWidth="1"/>
    <col min="6924" max="6924" width="6.5" style="5" bestFit="1" customWidth="1"/>
    <col min="6925" max="6925" width="11.625" style="5" customWidth="1"/>
    <col min="6926" max="6926" width="15.625" style="5" customWidth="1"/>
    <col min="6927" max="6927" width="5.5" style="5" bestFit="1" customWidth="1"/>
    <col min="6928" max="6928" width="9.5" style="5" bestFit="1" customWidth="1"/>
    <col min="6929" max="6935" width="2.625" style="5" customWidth="1"/>
    <col min="6936" max="7168" width="9" style="5"/>
    <col min="7169" max="7169" width="1.625" style="5" customWidth="1"/>
    <col min="7170" max="7170" width="22" style="5" bestFit="1" customWidth="1"/>
    <col min="7171" max="7171" width="13.125" style="5" bestFit="1" customWidth="1"/>
    <col min="7172" max="7172" width="13.875" style="5" bestFit="1" customWidth="1"/>
    <col min="7173" max="7178" width="2.625" style="5" customWidth="1"/>
    <col min="7179" max="7179" width="8.625" style="5" customWidth="1"/>
    <col min="7180" max="7180" width="6.5" style="5" bestFit="1" customWidth="1"/>
    <col min="7181" max="7181" width="11.625" style="5" customWidth="1"/>
    <col min="7182" max="7182" width="15.625" style="5" customWidth="1"/>
    <col min="7183" max="7183" width="5.5" style="5" bestFit="1" customWidth="1"/>
    <col min="7184" max="7184" width="9.5" style="5" bestFit="1" customWidth="1"/>
    <col min="7185" max="7191" width="2.625" style="5" customWidth="1"/>
    <col min="7192" max="7424" width="9" style="5"/>
    <col min="7425" max="7425" width="1.625" style="5" customWidth="1"/>
    <col min="7426" max="7426" width="22" style="5" bestFit="1" customWidth="1"/>
    <col min="7427" max="7427" width="13.125" style="5" bestFit="1" customWidth="1"/>
    <col min="7428" max="7428" width="13.875" style="5" bestFit="1" customWidth="1"/>
    <col min="7429" max="7434" width="2.625" style="5" customWidth="1"/>
    <col min="7435" max="7435" width="8.625" style="5" customWidth="1"/>
    <col min="7436" max="7436" width="6.5" style="5" bestFit="1" customWidth="1"/>
    <col min="7437" max="7437" width="11.625" style="5" customWidth="1"/>
    <col min="7438" max="7438" width="15.625" style="5" customWidth="1"/>
    <col min="7439" max="7439" width="5.5" style="5" bestFit="1" customWidth="1"/>
    <col min="7440" max="7440" width="9.5" style="5" bestFit="1" customWidth="1"/>
    <col min="7441" max="7447" width="2.625" style="5" customWidth="1"/>
    <col min="7448" max="7680" width="9" style="5"/>
    <col min="7681" max="7681" width="1.625" style="5" customWidth="1"/>
    <col min="7682" max="7682" width="22" style="5" bestFit="1" customWidth="1"/>
    <col min="7683" max="7683" width="13.125" style="5" bestFit="1" customWidth="1"/>
    <col min="7684" max="7684" width="13.875" style="5" bestFit="1" customWidth="1"/>
    <col min="7685" max="7690" width="2.625" style="5" customWidth="1"/>
    <col min="7691" max="7691" width="8.625" style="5" customWidth="1"/>
    <col min="7692" max="7692" width="6.5" style="5" bestFit="1" customWidth="1"/>
    <col min="7693" max="7693" width="11.625" style="5" customWidth="1"/>
    <col min="7694" max="7694" width="15.625" style="5" customWidth="1"/>
    <col min="7695" max="7695" width="5.5" style="5" bestFit="1" customWidth="1"/>
    <col min="7696" max="7696" width="9.5" style="5" bestFit="1" customWidth="1"/>
    <col min="7697" max="7703" width="2.625" style="5" customWidth="1"/>
    <col min="7704" max="7936" width="9" style="5"/>
    <col min="7937" max="7937" width="1.625" style="5" customWidth="1"/>
    <col min="7938" max="7938" width="22" style="5" bestFit="1" customWidth="1"/>
    <col min="7939" max="7939" width="13.125" style="5" bestFit="1" customWidth="1"/>
    <col min="7940" max="7940" width="13.875" style="5" bestFit="1" customWidth="1"/>
    <col min="7941" max="7946" width="2.625" style="5" customWidth="1"/>
    <col min="7947" max="7947" width="8.625" style="5" customWidth="1"/>
    <col min="7948" max="7948" width="6.5" style="5" bestFit="1" customWidth="1"/>
    <col min="7949" max="7949" width="11.625" style="5" customWidth="1"/>
    <col min="7950" max="7950" width="15.625" style="5" customWidth="1"/>
    <col min="7951" max="7951" width="5.5" style="5" bestFit="1" customWidth="1"/>
    <col min="7952" max="7952" width="9.5" style="5" bestFit="1" customWidth="1"/>
    <col min="7953" max="7959" width="2.625" style="5" customWidth="1"/>
    <col min="7960" max="8192" width="9" style="5"/>
    <col min="8193" max="8193" width="1.625" style="5" customWidth="1"/>
    <col min="8194" max="8194" width="22" style="5" bestFit="1" customWidth="1"/>
    <col min="8195" max="8195" width="13.125" style="5" bestFit="1" customWidth="1"/>
    <col min="8196" max="8196" width="13.875" style="5" bestFit="1" customWidth="1"/>
    <col min="8197" max="8202" width="2.625" style="5" customWidth="1"/>
    <col min="8203" max="8203" width="8.625" style="5" customWidth="1"/>
    <col min="8204" max="8204" width="6.5" style="5" bestFit="1" customWidth="1"/>
    <col min="8205" max="8205" width="11.625" style="5" customWidth="1"/>
    <col min="8206" max="8206" width="15.625" style="5" customWidth="1"/>
    <col min="8207" max="8207" width="5.5" style="5" bestFit="1" customWidth="1"/>
    <col min="8208" max="8208" width="9.5" style="5" bestFit="1" customWidth="1"/>
    <col min="8209" max="8215" width="2.625" style="5" customWidth="1"/>
    <col min="8216" max="8448" width="9" style="5"/>
    <col min="8449" max="8449" width="1.625" style="5" customWidth="1"/>
    <col min="8450" max="8450" width="22" style="5" bestFit="1" customWidth="1"/>
    <col min="8451" max="8451" width="13.125" style="5" bestFit="1" customWidth="1"/>
    <col min="8452" max="8452" width="13.875" style="5" bestFit="1" customWidth="1"/>
    <col min="8453" max="8458" width="2.625" style="5" customWidth="1"/>
    <col min="8459" max="8459" width="8.625" style="5" customWidth="1"/>
    <col min="8460" max="8460" width="6.5" style="5" bestFit="1" customWidth="1"/>
    <col min="8461" max="8461" width="11.625" style="5" customWidth="1"/>
    <col min="8462" max="8462" width="15.625" style="5" customWidth="1"/>
    <col min="8463" max="8463" width="5.5" style="5" bestFit="1" customWidth="1"/>
    <col min="8464" max="8464" width="9.5" style="5" bestFit="1" customWidth="1"/>
    <col min="8465" max="8471" width="2.625" style="5" customWidth="1"/>
    <col min="8472" max="8704" width="9" style="5"/>
    <col min="8705" max="8705" width="1.625" style="5" customWidth="1"/>
    <col min="8706" max="8706" width="22" style="5" bestFit="1" customWidth="1"/>
    <col min="8707" max="8707" width="13.125" style="5" bestFit="1" customWidth="1"/>
    <col min="8708" max="8708" width="13.875" style="5" bestFit="1" customWidth="1"/>
    <col min="8709" max="8714" width="2.625" style="5" customWidth="1"/>
    <col min="8715" max="8715" width="8.625" style="5" customWidth="1"/>
    <col min="8716" max="8716" width="6.5" style="5" bestFit="1" customWidth="1"/>
    <col min="8717" max="8717" width="11.625" style="5" customWidth="1"/>
    <col min="8718" max="8718" width="15.625" style="5" customWidth="1"/>
    <col min="8719" max="8719" width="5.5" style="5" bestFit="1" customWidth="1"/>
    <col min="8720" max="8720" width="9.5" style="5" bestFit="1" customWidth="1"/>
    <col min="8721" max="8727" width="2.625" style="5" customWidth="1"/>
    <col min="8728" max="8960" width="9" style="5"/>
    <col min="8961" max="8961" width="1.625" style="5" customWidth="1"/>
    <col min="8962" max="8962" width="22" style="5" bestFit="1" customWidth="1"/>
    <col min="8963" max="8963" width="13.125" style="5" bestFit="1" customWidth="1"/>
    <col min="8964" max="8964" width="13.875" style="5" bestFit="1" customWidth="1"/>
    <col min="8965" max="8970" width="2.625" style="5" customWidth="1"/>
    <col min="8971" max="8971" width="8.625" style="5" customWidth="1"/>
    <col min="8972" max="8972" width="6.5" style="5" bestFit="1" customWidth="1"/>
    <col min="8973" max="8973" width="11.625" style="5" customWidth="1"/>
    <col min="8974" max="8974" width="15.625" style="5" customWidth="1"/>
    <col min="8975" max="8975" width="5.5" style="5" bestFit="1" customWidth="1"/>
    <col min="8976" max="8976" width="9.5" style="5" bestFit="1" customWidth="1"/>
    <col min="8977" max="8983" width="2.625" style="5" customWidth="1"/>
    <col min="8984" max="9216" width="9" style="5"/>
    <col min="9217" max="9217" width="1.625" style="5" customWidth="1"/>
    <col min="9218" max="9218" width="22" style="5" bestFit="1" customWidth="1"/>
    <col min="9219" max="9219" width="13.125" style="5" bestFit="1" customWidth="1"/>
    <col min="9220" max="9220" width="13.875" style="5" bestFit="1" customWidth="1"/>
    <col min="9221" max="9226" width="2.625" style="5" customWidth="1"/>
    <col min="9227" max="9227" width="8.625" style="5" customWidth="1"/>
    <col min="9228" max="9228" width="6.5" style="5" bestFit="1" customWidth="1"/>
    <col min="9229" max="9229" width="11.625" style="5" customWidth="1"/>
    <col min="9230" max="9230" width="15.625" style="5" customWidth="1"/>
    <col min="9231" max="9231" width="5.5" style="5" bestFit="1" customWidth="1"/>
    <col min="9232" max="9232" width="9.5" style="5" bestFit="1" customWidth="1"/>
    <col min="9233" max="9239" width="2.625" style="5" customWidth="1"/>
    <col min="9240" max="9472" width="9" style="5"/>
    <col min="9473" max="9473" width="1.625" style="5" customWidth="1"/>
    <col min="9474" max="9474" width="22" style="5" bestFit="1" customWidth="1"/>
    <col min="9475" max="9475" width="13.125" style="5" bestFit="1" customWidth="1"/>
    <col min="9476" max="9476" width="13.875" style="5" bestFit="1" customWidth="1"/>
    <col min="9477" max="9482" width="2.625" style="5" customWidth="1"/>
    <col min="9483" max="9483" width="8.625" style="5" customWidth="1"/>
    <col min="9484" max="9484" width="6.5" style="5" bestFit="1" customWidth="1"/>
    <col min="9485" max="9485" width="11.625" style="5" customWidth="1"/>
    <col min="9486" max="9486" width="15.625" style="5" customWidth="1"/>
    <col min="9487" max="9487" width="5.5" style="5" bestFit="1" customWidth="1"/>
    <col min="9488" max="9488" width="9.5" style="5" bestFit="1" customWidth="1"/>
    <col min="9489" max="9495" width="2.625" style="5" customWidth="1"/>
    <col min="9496" max="9728" width="9" style="5"/>
    <col min="9729" max="9729" width="1.625" style="5" customWidth="1"/>
    <col min="9730" max="9730" width="22" style="5" bestFit="1" customWidth="1"/>
    <col min="9731" max="9731" width="13.125" style="5" bestFit="1" customWidth="1"/>
    <col min="9732" max="9732" width="13.875" style="5" bestFit="1" customWidth="1"/>
    <col min="9733" max="9738" width="2.625" style="5" customWidth="1"/>
    <col min="9739" max="9739" width="8.625" style="5" customWidth="1"/>
    <col min="9740" max="9740" width="6.5" style="5" bestFit="1" customWidth="1"/>
    <col min="9741" max="9741" width="11.625" style="5" customWidth="1"/>
    <col min="9742" max="9742" width="15.625" style="5" customWidth="1"/>
    <col min="9743" max="9743" width="5.5" style="5" bestFit="1" customWidth="1"/>
    <col min="9744" max="9744" width="9.5" style="5" bestFit="1" customWidth="1"/>
    <col min="9745" max="9751" width="2.625" style="5" customWidth="1"/>
    <col min="9752" max="9984" width="9" style="5"/>
    <col min="9985" max="9985" width="1.625" style="5" customWidth="1"/>
    <col min="9986" max="9986" width="22" style="5" bestFit="1" customWidth="1"/>
    <col min="9987" max="9987" width="13.125" style="5" bestFit="1" customWidth="1"/>
    <col min="9988" max="9988" width="13.875" style="5" bestFit="1" customWidth="1"/>
    <col min="9989" max="9994" width="2.625" style="5" customWidth="1"/>
    <col min="9995" max="9995" width="8.625" style="5" customWidth="1"/>
    <col min="9996" max="9996" width="6.5" style="5" bestFit="1" customWidth="1"/>
    <col min="9997" max="9997" width="11.625" style="5" customWidth="1"/>
    <col min="9998" max="9998" width="15.625" style="5" customWidth="1"/>
    <col min="9999" max="9999" width="5.5" style="5" bestFit="1" customWidth="1"/>
    <col min="10000" max="10000" width="9.5" style="5" bestFit="1" customWidth="1"/>
    <col min="10001" max="10007" width="2.625" style="5" customWidth="1"/>
    <col min="10008" max="10240" width="9" style="5"/>
    <col min="10241" max="10241" width="1.625" style="5" customWidth="1"/>
    <col min="10242" max="10242" width="22" style="5" bestFit="1" customWidth="1"/>
    <col min="10243" max="10243" width="13.125" style="5" bestFit="1" customWidth="1"/>
    <col min="10244" max="10244" width="13.875" style="5" bestFit="1" customWidth="1"/>
    <col min="10245" max="10250" width="2.625" style="5" customWidth="1"/>
    <col min="10251" max="10251" width="8.625" style="5" customWidth="1"/>
    <col min="10252" max="10252" width="6.5" style="5" bestFit="1" customWidth="1"/>
    <col min="10253" max="10253" width="11.625" style="5" customWidth="1"/>
    <col min="10254" max="10254" width="15.625" style="5" customWidth="1"/>
    <col min="10255" max="10255" width="5.5" style="5" bestFit="1" customWidth="1"/>
    <col min="10256" max="10256" width="9.5" style="5" bestFit="1" customWidth="1"/>
    <col min="10257" max="10263" width="2.625" style="5" customWidth="1"/>
    <col min="10264" max="10496" width="9" style="5"/>
    <col min="10497" max="10497" width="1.625" style="5" customWidth="1"/>
    <col min="10498" max="10498" width="22" style="5" bestFit="1" customWidth="1"/>
    <col min="10499" max="10499" width="13.125" style="5" bestFit="1" customWidth="1"/>
    <col min="10500" max="10500" width="13.875" style="5" bestFit="1" customWidth="1"/>
    <col min="10501" max="10506" width="2.625" style="5" customWidth="1"/>
    <col min="10507" max="10507" width="8.625" style="5" customWidth="1"/>
    <col min="10508" max="10508" width="6.5" style="5" bestFit="1" customWidth="1"/>
    <col min="10509" max="10509" width="11.625" style="5" customWidth="1"/>
    <col min="10510" max="10510" width="15.625" style="5" customWidth="1"/>
    <col min="10511" max="10511" width="5.5" style="5" bestFit="1" customWidth="1"/>
    <col min="10512" max="10512" width="9.5" style="5" bestFit="1" customWidth="1"/>
    <col min="10513" max="10519" width="2.625" style="5" customWidth="1"/>
    <col min="10520" max="10752" width="9" style="5"/>
    <col min="10753" max="10753" width="1.625" style="5" customWidth="1"/>
    <col min="10754" max="10754" width="22" style="5" bestFit="1" customWidth="1"/>
    <col min="10755" max="10755" width="13.125" style="5" bestFit="1" customWidth="1"/>
    <col min="10756" max="10756" width="13.875" style="5" bestFit="1" customWidth="1"/>
    <col min="10757" max="10762" width="2.625" style="5" customWidth="1"/>
    <col min="10763" max="10763" width="8.625" style="5" customWidth="1"/>
    <col min="10764" max="10764" width="6.5" style="5" bestFit="1" customWidth="1"/>
    <col min="10765" max="10765" width="11.625" style="5" customWidth="1"/>
    <col min="10766" max="10766" width="15.625" style="5" customWidth="1"/>
    <col min="10767" max="10767" width="5.5" style="5" bestFit="1" customWidth="1"/>
    <col min="10768" max="10768" width="9.5" style="5" bestFit="1" customWidth="1"/>
    <col min="10769" max="10775" width="2.625" style="5" customWidth="1"/>
    <col min="10776" max="11008" width="9" style="5"/>
    <col min="11009" max="11009" width="1.625" style="5" customWidth="1"/>
    <col min="11010" max="11010" width="22" style="5" bestFit="1" customWidth="1"/>
    <col min="11011" max="11011" width="13.125" style="5" bestFit="1" customWidth="1"/>
    <col min="11012" max="11012" width="13.875" style="5" bestFit="1" customWidth="1"/>
    <col min="11013" max="11018" width="2.625" style="5" customWidth="1"/>
    <col min="11019" max="11019" width="8.625" style="5" customWidth="1"/>
    <col min="11020" max="11020" width="6.5" style="5" bestFit="1" customWidth="1"/>
    <col min="11021" max="11021" width="11.625" style="5" customWidth="1"/>
    <col min="11022" max="11022" width="15.625" style="5" customWidth="1"/>
    <col min="11023" max="11023" width="5.5" style="5" bestFit="1" customWidth="1"/>
    <col min="11024" max="11024" width="9.5" style="5" bestFit="1" customWidth="1"/>
    <col min="11025" max="11031" width="2.625" style="5" customWidth="1"/>
    <col min="11032" max="11264" width="9" style="5"/>
    <col min="11265" max="11265" width="1.625" style="5" customWidth="1"/>
    <col min="11266" max="11266" width="22" style="5" bestFit="1" customWidth="1"/>
    <col min="11267" max="11267" width="13.125" style="5" bestFit="1" customWidth="1"/>
    <col min="11268" max="11268" width="13.875" style="5" bestFit="1" customWidth="1"/>
    <col min="11269" max="11274" width="2.625" style="5" customWidth="1"/>
    <col min="11275" max="11275" width="8.625" style="5" customWidth="1"/>
    <col min="11276" max="11276" width="6.5" style="5" bestFit="1" customWidth="1"/>
    <col min="11277" max="11277" width="11.625" style="5" customWidth="1"/>
    <col min="11278" max="11278" width="15.625" style="5" customWidth="1"/>
    <col min="11279" max="11279" width="5.5" style="5" bestFit="1" customWidth="1"/>
    <col min="11280" max="11280" width="9.5" style="5" bestFit="1" customWidth="1"/>
    <col min="11281" max="11287" width="2.625" style="5" customWidth="1"/>
    <col min="11288" max="11520" width="9" style="5"/>
    <col min="11521" max="11521" width="1.625" style="5" customWidth="1"/>
    <col min="11522" max="11522" width="22" style="5" bestFit="1" customWidth="1"/>
    <col min="11523" max="11523" width="13.125" style="5" bestFit="1" customWidth="1"/>
    <col min="11524" max="11524" width="13.875" style="5" bestFit="1" customWidth="1"/>
    <col min="11525" max="11530" width="2.625" style="5" customWidth="1"/>
    <col min="11531" max="11531" width="8.625" style="5" customWidth="1"/>
    <col min="11532" max="11532" width="6.5" style="5" bestFit="1" customWidth="1"/>
    <col min="11533" max="11533" width="11.625" style="5" customWidth="1"/>
    <col min="11534" max="11534" width="15.625" style="5" customWidth="1"/>
    <col min="11535" max="11535" width="5.5" style="5" bestFit="1" customWidth="1"/>
    <col min="11536" max="11536" width="9.5" style="5" bestFit="1" customWidth="1"/>
    <col min="11537" max="11543" width="2.625" style="5" customWidth="1"/>
    <col min="11544" max="11776" width="9" style="5"/>
    <col min="11777" max="11777" width="1.625" style="5" customWidth="1"/>
    <col min="11778" max="11778" width="22" style="5" bestFit="1" customWidth="1"/>
    <col min="11779" max="11779" width="13.125" style="5" bestFit="1" customWidth="1"/>
    <col min="11780" max="11780" width="13.875" style="5" bestFit="1" customWidth="1"/>
    <col min="11781" max="11786" width="2.625" style="5" customWidth="1"/>
    <col min="11787" max="11787" width="8.625" style="5" customWidth="1"/>
    <col min="11788" max="11788" width="6.5" style="5" bestFit="1" customWidth="1"/>
    <col min="11789" max="11789" width="11.625" style="5" customWidth="1"/>
    <col min="11790" max="11790" width="15.625" style="5" customWidth="1"/>
    <col min="11791" max="11791" width="5.5" style="5" bestFit="1" customWidth="1"/>
    <col min="11792" max="11792" width="9.5" style="5" bestFit="1" customWidth="1"/>
    <col min="11793" max="11799" width="2.625" style="5" customWidth="1"/>
    <col min="11800" max="12032" width="9" style="5"/>
    <col min="12033" max="12033" width="1.625" style="5" customWidth="1"/>
    <col min="12034" max="12034" width="22" style="5" bestFit="1" customWidth="1"/>
    <col min="12035" max="12035" width="13.125" style="5" bestFit="1" customWidth="1"/>
    <col min="12036" max="12036" width="13.875" style="5" bestFit="1" customWidth="1"/>
    <col min="12037" max="12042" width="2.625" style="5" customWidth="1"/>
    <col min="12043" max="12043" width="8.625" style="5" customWidth="1"/>
    <col min="12044" max="12044" width="6.5" style="5" bestFit="1" customWidth="1"/>
    <col min="12045" max="12045" width="11.625" style="5" customWidth="1"/>
    <col min="12046" max="12046" width="15.625" style="5" customWidth="1"/>
    <col min="12047" max="12047" width="5.5" style="5" bestFit="1" customWidth="1"/>
    <col min="12048" max="12048" width="9.5" style="5" bestFit="1" customWidth="1"/>
    <col min="12049" max="12055" width="2.625" style="5" customWidth="1"/>
    <col min="12056" max="12288" width="9" style="5"/>
    <col min="12289" max="12289" width="1.625" style="5" customWidth="1"/>
    <col min="12290" max="12290" width="22" style="5" bestFit="1" customWidth="1"/>
    <col min="12291" max="12291" width="13.125" style="5" bestFit="1" customWidth="1"/>
    <col min="12292" max="12292" width="13.875" style="5" bestFit="1" customWidth="1"/>
    <col min="12293" max="12298" width="2.625" style="5" customWidth="1"/>
    <col min="12299" max="12299" width="8.625" style="5" customWidth="1"/>
    <col min="12300" max="12300" width="6.5" style="5" bestFit="1" customWidth="1"/>
    <col min="12301" max="12301" width="11.625" style="5" customWidth="1"/>
    <col min="12302" max="12302" width="15.625" style="5" customWidth="1"/>
    <col min="12303" max="12303" width="5.5" style="5" bestFit="1" customWidth="1"/>
    <col min="12304" max="12304" width="9.5" style="5" bestFit="1" customWidth="1"/>
    <col min="12305" max="12311" width="2.625" style="5" customWidth="1"/>
    <col min="12312" max="12544" width="9" style="5"/>
    <col min="12545" max="12545" width="1.625" style="5" customWidth="1"/>
    <col min="12546" max="12546" width="22" style="5" bestFit="1" customWidth="1"/>
    <col min="12547" max="12547" width="13.125" style="5" bestFit="1" customWidth="1"/>
    <col min="12548" max="12548" width="13.875" style="5" bestFit="1" customWidth="1"/>
    <col min="12549" max="12554" width="2.625" style="5" customWidth="1"/>
    <col min="12555" max="12555" width="8.625" style="5" customWidth="1"/>
    <col min="12556" max="12556" width="6.5" style="5" bestFit="1" customWidth="1"/>
    <col min="12557" max="12557" width="11.625" style="5" customWidth="1"/>
    <col min="12558" max="12558" width="15.625" style="5" customWidth="1"/>
    <col min="12559" max="12559" width="5.5" style="5" bestFit="1" customWidth="1"/>
    <col min="12560" max="12560" width="9.5" style="5" bestFit="1" customWidth="1"/>
    <col min="12561" max="12567" width="2.625" style="5" customWidth="1"/>
    <col min="12568" max="12800" width="9" style="5"/>
    <col min="12801" max="12801" width="1.625" style="5" customWidth="1"/>
    <col min="12802" max="12802" width="22" style="5" bestFit="1" customWidth="1"/>
    <col min="12803" max="12803" width="13.125" style="5" bestFit="1" customWidth="1"/>
    <col min="12804" max="12804" width="13.875" style="5" bestFit="1" customWidth="1"/>
    <col min="12805" max="12810" width="2.625" style="5" customWidth="1"/>
    <col min="12811" max="12811" width="8.625" style="5" customWidth="1"/>
    <col min="12812" max="12812" width="6.5" style="5" bestFit="1" customWidth="1"/>
    <col min="12813" max="12813" width="11.625" style="5" customWidth="1"/>
    <col min="12814" max="12814" width="15.625" style="5" customWidth="1"/>
    <col min="12815" max="12815" width="5.5" style="5" bestFit="1" customWidth="1"/>
    <col min="12816" max="12816" width="9.5" style="5" bestFit="1" customWidth="1"/>
    <col min="12817" max="12823" width="2.625" style="5" customWidth="1"/>
    <col min="12824" max="13056" width="9" style="5"/>
    <col min="13057" max="13057" width="1.625" style="5" customWidth="1"/>
    <col min="13058" max="13058" width="22" style="5" bestFit="1" customWidth="1"/>
    <col min="13059" max="13059" width="13.125" style="5" bestFit="1" customWidth="1"/>
    <col min="13060" max="13060" width="13.875" style="5" bestFit="1" customWidth="1"/>
    <col min="13061" max="13066" width="2.625" style="5" customWidth="1"/>
    <col min="13067" max="13067" width="8.625" style="5" customWidth="1"/>
    <col min="13068" max="13068" width="6.5" style="5" bestFit="1" customWidth="1"/>
    <col min="13069" max="13069" width="11.625" style="5" customWidth="1"/>
    <col min="13070" max="13070" width="15.625" style="5" customWidth="1"/>
    <col min="13071" max="13071" width="5.5" style="5" bestFit="1" customWidth="1"/>
    <col min="13072" max="13072" width="9.5" style="5" bestFit="1" customWidth="1"/>
    <col min="13073" max="13079" width="2.625" style="5" customWidth="1"/>
    <col min="13080" max="13312" width="9" style="5"/>
    <col min="13313" max="13313" width="1.625" style="5" customWidth="1"/>
    <col min="13314" max="13314" width="22" style="5" bestFit="1" customWidth="1"/>
    <col min="13315" max="13315" width="13.125" style="5" bestFit="1" customWidth="1"/>
    <col min="13316" max="13316" width="13.875" style="5" bestFit="1" customWidth="1"/>
    <col min="13317" max="13322" width="2.625" style="5" customWidth="1"/>
    <col min="13323" max="13323" width="8.625" style="5" customWidth="1"/>
    <col min="13324" max="13324" width="6.5" style="5" bestFit="1" customWidth="1"/>
    <col min="13325" max="13325" width="11.625" style="5" customWidth="1"/>
    <col min="13326" max="13326" width="15.625" style="5" customWidth="1"/>
    <col min="13327" max="13327" width="5.5" style="5" bestFit="1" customWidth="1"/>
    <col min="13328" max="13328" width="9.5" style="5" bestFit="1" customWidth="1"/>
    <col min="13329" max="13335" width="2.625" style="5" customWidth="1"/>
    <col min="13336" max="13568" width="9" style="5"/>
    <col min="13569" max="13569" width="1.625" style="5" customWidth="1"/>
    <col min="13570" max="13570" width="22" style="5" bestFit="1" customWidth="1"/>
    <col min="13571" max="13571" width="13.125" style="5" bestFit="1" customWidth="1"/>
    <col min="13572" max="13572" width="13.875" style="5" bestFit="1" customWidth="1"/>
    <col min="13573" max="13578" width="2.625" style="5" customWidth="1"/>
    <col min="13579" max="13579" width="8.625" style="5" customWidth="1"/>
    <col min="13580" max="13580" width="6.5" style="5" bestFit="1" customWidth="1"/>
    <col min="13581" max="13581" width="11.625" style="5" customWidth="1"/>
    <col min="13582" max="13582" width="15.625" style="5" customWidth="1"/>
    <col min="13583" max="13583" width="5.5" style="5" bestFit="1" customWidth="1"/>
    <col min="13584" max="13584" width="9.5" style="5" bestFit="1" customWidth="1"/>
    <col min="13585" max="13591" width="2.625" style="5" customWidth="1"/>
    <col min="13592" max="13824" width="9" style="5"/>
    <col min="13825" max="13825" width="1.625" style="5" customWidth="1"/>
    <col min="13826" max="13826" width="22" style="5" bestFit="1" customWidth="1"/>
    <col min="13827" max="13827" width="13.125" style="5" bestFit="1" customWidth="1"/>
    <col min="13828" max="13828" width="13.875" style="5" bestFit="1" customWidth="1"/>
    <col min="13829" max="13834" width="2.625" style="5" customWidth="1"/>
    <col min="13835" max="13835" width="8.625" style="5" customWidth="1"/>
    <col min="13836" max="13836" width="6.5" style="5" bestFit="1" customWidth="1"/>
    <col min="13837" max="13837" width="11.625" style="5" customWidth="1"/>
    <col min="13838" max="13838" width="15.625" style="5" customWidth="1"/>
    <col min="13839" max="13839" width="5.5" style="5" bestFit="1" customWidth="1"/>
    <col min="13840" max="13840" width="9.5" style="5" bestFit="1" customWidth="1"/>
    <col min="13841" max="13847" width="2.625" style="5" customWidth="1"/>
    <col min="13848" max="14080" width="9" style="5"/>
    <col min="14081" max="14081" width="1.625" style="5" customWidth="1"/>
    <col min="14082" max="14082" width="22" style="5" bestFit="1" customWidth="1"/>
    <col min="14083" max="14083" width="13.125" style="5" bestFit="1" customWidth="1"/>
    <col min="14084" max="14084" width="13.875" style="5" bestFit="1" customWidth="1"/>
    <col min="14085" max="14090" width="2.625" style="5" customWidth="1"/>
    <col min="14091" max="14091" width="8.625" style="5" customWidth="1"/>
    <col min="14092" max="14092" width="6.5" style="5" bestFit="1" customWidth="1"/>
    <col min="14093" max="14093" width="11.625" style="5" customWidth="1"/>
    <col min="14094" max="14094" width="15.625" style="5" customWidth="1"/>
    <col min="14095" max="14095" width="5.5" style="5" bestFit="1" customWidth="1"/>
    <col min="14096" max="14096" width="9.5" style="5" bestFit="1" customWidth="1"/>
    <col min="14097" max="14103" width="2.625" style="5" customWidth="1"/>
    <col min="14104" max="14336" width="9" style="5"/>
    <col min="14337" max="14337" width="1.625" style="5" customWidth="1"/>
    <col min="14338" max="14338" width="22" style="5" bestFit="1" customWidth="1"/>
    <col min="14339" max="14339" width="13.125" style="5" bestFit="1" customWidth="1"/>
    <col min="14340" max="14340" width="13.875" style="5" bestFit="1" customWidth="1"/>
    <col min="14341" max="14346" width="2.625" style="5" customWidth="1"/>
    <col min="14347" max="14347" width="8.625" style="5" customWidth="1"/>
    <col min="14348" max="14348" width="6.5" style="5" bestFit="1" customWidth="1"/>
    <col min="14349" max="14349" width="11.625" style="5" customWidth="1"/>
    <col min="14350" max="14350" width="15.625" style="5" customWidth="1"/>
    <col min="14351" max="14351" width="5.5" style="5" bestFit="1" customWidth="1"/>
    <col min="14352" max="14352" width="9.5" style="5" bestFit="1" customWidth="1"/>
    <col min="14353" max="14359" width="2.625" style="5" customWidth="1"/>
    <col min="14360" max="14592" width="9" style="5"/>
    <col min="14593" max="14593" width="1.625" style="5" customWidth="1"/>
    <col min="14594" max="14594" width="22" style="5" bestFit="1" customWidth="1"/>
    <col min="14595" max="14595" width="13.125" style="5" bestFit="1" customWidth="1"/>
    <col min="14596" max="14596" width="13.875" style="5" bestFit="1" customWidth="1"/>
    <col min="14597" max="14602" width="2.625" style="5" customWidth="1"/>
    <col min="14603" max="14603" width="8.625" style="5" customWidth="1"/>
    <col min="14604" max="14604" width="6.5" style="5" bestFit="1" customWidth="1"/>
    <col min="14605" max="14605" width="11.625" style="5" customWidth="1"/>
    <col min="14606" max="14606" width="15.625" style="5" customWidth="1"/>
    <col min="14607" max="14607" width="5.5" style="5" bestFit="1" customWidth="1"/>
    <col min="14608" max="14608" width="9.5" style="5" bestFit="1" customWidth="1"/>
    <col min="14609" max="14615" width="2.625" style="5" customWidth="1"/>
    <col min="14616" max="14848" width="9" style="5"/>
    <col min="14849" max="14849" width="1.625" style="5" customWidth="1"/>
    <col min="14850" max="14850" width="22" style="5" bestFit="1" customWidth="1"/>
    <col min="14851" max="14851" width="13.125" style="5" bestFit="1" customWidth="1"/>
    <col min="14852" max="14852" width="13.875" style="5" bestFit="1" customWidth="1"/>
    <col min="14853" max="14858" width="2.625" style="5" customWidth="1"/>
    <col min="14859" max="14859" width="8.625" style="5" customWidth="1"/>
    <col min="14860" max="14860" width="6.5" style="5" bestFit="1" customWidth="1"/>
    <col min="14861" max="14861" width="11.625" style="5" customWidth="1"/>
    <col min="14862" max="14862" width="15.625" style="5" customWidth="1"/>
    <col min="14863" max="14863" width="5.5" style="5" bestFit="1" customWidth="1"/>
    <col min="14864" max="14864" width="9.5" style="5" bestFit="1" customWidth="1"/>
    <col min="14865" max="14871" width="2.625" style="5" customWidth="1"/>
    <col min="14872" max="15104" width="9" style="5"/>
    <col min="15105" max="15105" width="1.625" style="5" customWidth="1"/>
    <col min="15106" max="15106" width="22" style="5" bestFit="1" customWidth="1"/>
    <col min="15107" max="15107" width="13.125" style="5" bestFit="1" customWidth="1"/>
    <col min="15108" max="15108" width="13.875" style="5" bestFit="1" customWidth="1"/>
    <col min="15109" max="15114" width="2.625" style="5" customWidth="1"/>
    <col min="15115" max="15115" width="8.625" style="5" customWidth="1"/>
    <col min="15116" max="15116" width="6.5" style="5" bestFit="1" customWidth="1"/>
    <col min="15117" max="15117" width="11.625" style="5" customWidth="1"/>
    <col min="15118" max="15118" width="15.625" style="5" customWidth="1"/>
    <col min="15119" max="15119" width="5.5" style="5" bestFit="1" customWidth="1"/>
    <col min="15120" max="15120" width="9.5" style="5" bestFit="1" customWidth="1"/>
    <col min="15121" max="15127" width="2.625" style="5" customWidth="1"/>
    <col min="15128" max="15360" width="9" style="5"/>
    <col min="15361" max="15361" width="1.625" style="5" customWidth="1"/>
    <col min="15362" max="15362" width="22" style="5" bestFit="1" customWidth="1"/>
    <col min="15363" max="15363" width="13.125" style="5" bestFit="1" customWidth="1"/>
    <col min="15364" max="15364" width="13.875" style="5" bestFit="1" customWidth="1"/>
    <col min="15365" max="15370" width="2.625" style="5" customWidth="1"/>
    <col min="15371" max="15371" width="8.625" style="5" customWidth="1"/>
    <col min="15372" max="15372" width="6.5" style="5" bestFit="1" customWidth="1"/>
    <col min="15373" max="15373" width="11.625" style="5" customWidth="1"/>
    <col min="15374" max="15374" width="15.625" style="5" customWidth="1"/>
    <col min="15375" max="15375" width="5.5" style="5" bestFit="1" customWidth="1"/>
    <col min="15376" max="15376" width="9.5" style="5" bestFit="1" customWidth="1"/>
    <col min="15377" max="15383" width="2.625" style="5" customWidth="1"/>
    <col min="15384" max="15616" width="9" style="5"/>
    <col min="15617" max="15617" width="1.625" style="5" customWidth="1"/>
    <col min="15618" max="15618" width="22" style="5" bestFit="1" customWidth="1"/>
    <col min="15619" max="15619" width="13.125" style="5" bestFit="1" customWidth="1"/>
    <col min="15620" max="15620" width="13.875" style="5" bestFit="1" customWidth="1"/>
    <col min="15621" max="15626" width="2.625" style="5" customWidth="1"/>
    <col min="15627" max="15627" width="8.625" style="5" customWidth="1"/>
    <col min="15628" max="15628" width="6.5" style="5" bestFit="1" customWidth="1"/>
    <col min="15629" max="15629" width="11.625" style="5" customWidth="1"/>
    <col min="15630" max="15630" width="15.625" style="5" customWidth="1"/>
    <col min="15631" max="15631" width="5.5" style="5" bestFit="1" customWidth="1"/>
    <col min="15632" max="15632" width="9.5" style="5" bestFit="1" customWidth="1"/>
    <col min="15633" max="15639" width="2.625" style="5" customWidth="1"/>
    <col min="15640" max="15872" width="9" style="5"/>
    <col min="15873" max="15873" width="1.625" style="5" customWidth="1"/>
    <col min="15874" max="15874" width="22" style="5" bestFit="1" customWidth="1"/>
    <col min="15875" max="15875" width="13.125" style="5" bestFit="1" customWidth="1"/>
    <col min="15876" max="15876" width="13.875" style="5" bestFit="1" customWidth="1"/>
    <col min="15877" max="15882" width="2.625" style="5" customWidth="1"/>
    <col min="15883" max="15883" width="8.625" style="5" customWidth="1"/>
    <col min="15884" max="15884" width="6.5" style="5" bestFit="1" customWidth="1"/>
    <col min="15885" max="15885" width="11.625" style="5" customWidth="1"/>
    <col min="15886" max="15886" width="15.625" style="5" customWidth="1"/>
    <col min="15887" max="15887" width="5.5" style="5" bestFit="1" customWidth="1"/>
    <col min="15888" max="15888" width="9.5" style="5" bestFit="1" customWidth="1"/>
    <col min="15889" max="15895" width="2.625" style="5" customWidth="1"/>
    <col min="15896" max="16128" width="9" style="5"/>
    <col min="16129" max="16129" width="1.625" style="5" customWidth="1"/>
    <col min="16130" max="16130" width="22" style="5" bestFit="1" customWidth="1"/>
    <col min="16131" max="16131" width="13.125" style="5" bestFit="1" customWidth="1"/>
    <col min="16132" max="16132" width="13.875" style="5" bestFit="1" customWidth="1"/>
    <col min="16133" max="16138" width="2.625" style="5" customWidth="1"/>
    <col min="16139" max="16139" width="8.625" style="5" customWidth="1"/>
    <col min="16140" max="16140" width="6.5" style="5" bestFit="1" customWidth="1"/>
    <col min="16141" max="16141" width="11.625" style="5" customWidth="1"/>
    <col min="16142" max="16142" width="15.625" style="5" customWidth="1"/>
    <col min="16143" max="16143" width="5.5" style="5" bestFit="1" customWidth="1"/>
    <col min="16144" max="16144" width="9.5" style="5" bestFit="1" customWidth="1"/>
    <col min="16145" max="16151" width="2.625" style="5" customWidth="1"/>
    <col min="16152" max="16384" width="9" style="5"/>
  </cols>
  <sheetData>
    <row r="1" spans="1:23" s="46" customFormat="1" ht="24">
      <c r="A1" s="42"/>
      <c r="B1" s="43"/>
      <c r="C1" s="475" t="s">
        <v>29</v>
      </c>
      <c r="D1" s="480" t="str">
        <f>'設計内訳（基盤情報整備）'!D6:W6</f>
        <v>デジタル基盤情報整備</v>
      </c>
      <c r="E1" s="477"/>
      <c r="F1" s="477"/>
      <c r="G1" s="477"/>
      <c r="H1" s="477"/>
      <c r="I1" s="477"/>
      <c r="J1" s="477"/>
      <c r="K1" s="477"/>
      <c r="L1" s="477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</row>
    <row r="2" spans="1:23" s="52" customFormat="1" ht="24">
      <c r="A2" s="42"/>
      <c r="B2" s="47">
        <v>12</v>
      </c>
      <c r="C2" s="475"/>
      <c r="D2" s="481" t="str">
        <f>'設計内訳（基盤情報整備）'!G12</f>
        <v>道路台帳図（既成図スキャニング及びファイリング）</v>
      </c>
      <c r="E2" s="482"/>
      <c r="F2" s="482"/>
      <c r="G2" s="482"/>
      <c r="H2" s="482"/>
      <c r="I2" s="482"/>
      <c r="J2" s="482"/>
      <c r="K2" s="482"/>
      <c r="L2" s="482"/>
      <c r="M2" s="48"/>
      <c r="N2" s="49">
        <v>1</v>
      </c>
      <c r="O2" s="50" t="s">
        <v>63</v>
      </c>
      <c r="P2" s="50" t="s">
        <v>31</v>
      </c>
      <c r="Q2" s="50"/>
      <c r="R2" s="50"/>
      <c r="S2" s="50"/>
      <c r="T2" s="50"/>
      <c r="U2" s="50"/>
      <c r="V2" s="50"/>
      <c r="W2" s="51"/>
    </row>
    <row r="3" spans="1:23" s="53" customFormat="1" ht="5.25">
      <c r="B3" s="54"/>
      <c r="C3" s="55"/>
      <c r="D3" s="56"/>
      <c r="E3" s="57"/>
      <c r="F3" s="57"/>
      <c r="G3" s="57"/>
      <c r="H3" s="57"/>
      <c r="I3" s="57"/>
      <c r="J3" s="58"/>
      <c r="K3" s="58"/>
      <c r="M3" s="54"/>
      <c r="N3" s="58"/>
      <c r="O3" s="57"/>
      <c r="P3" s="57"/>
      <c r="Q3" s="57"/>
      <c r="R3" s="57"/>
      <c r="S3" s="57"/>
      <c r="T3" s="57"/>
      <c r="U3" s="57"/>
      <c r="V3" s="57"/>
      <c r="W3" s="58"/>
    </row>
    <row r="4" spans="1:23" ht="24">
      <c r="A4" s="59"/>
      <c r="B4" s="469" t="s">
        <v>32</v>
      </c>
      <c r="C4" s="470"/>
      <c r="D4" s="470"/>
      <c r="E4" s="470"/>
      <c r="F4" s="470"/>
      <c r="G4" s="470"/>
      <c r="H4" s="470"/>
      <c r="I4" s="470"/>
      <c r="J4" s="471"/>
      <c r="K4" s="60" t="s">
        <v>33</v>
      </c>
      <c r="L4" s="60" t="s">
        <v>0</v>
      </c>
      <c r="M4" s="61" t="s">
        <v>34</v>
      </c>
      <c r="N4" s="60" t="s">
        <v>3</v>
      </c>
      <c r="O4" s="472" t="s">
        <v>35</v>
      </c>
      <c r="P4" s="470"/>
      <c r="Q4" s="470"/>
      <c r="R4" s="470"/>
      <c r="S4" s="470"/>
      <c r="T4" s="470"/>
      <c r="U4" s="470"/>
      <c r="V4" s="470"/>
      <c r="W4" s="473"/>
    </row>
    <row r="5" spans="1:23" ht="21">
      <c r="A5" s="62"/>
      <c r="B5" s="169"/>
      <c r="C5" s="212" t="s">
        <v>102</v>
      </c>
      <c r="D5" s="212"/>
      <c r="E5" s="212"/>
      <c r="F5" s="212"/>
      <c r="G5" s="212"/>
      <c r="H5" s="212"/>
      <c r="I5" s="212"/>
      <c r="J5" s="213"/>
      <c r="K5" s="100"/>
      <c r="L5" s="214"/>
      <c r="M5" s="215"/>
      <c r="N5" s="215"/>
      <c r="O5" s="216"/>
      <c r="P5" s="217"/>
      <c r="Q5" s="217"/>
      <c r="R5" s="217"/>
      <c r="S5" s="217"/>
      <c r="T5" s="217"/>
      <c r="U5" s="217"/>
      <c r="V5" s="217"/>
      <c r="W5" s="218"/>
    </row>
    <row r="6" spans="1:23" ht="21">
      <c r="A6" s="62"/>
      <c r="B6" s="168"/>
      <c r="C6" s="65"/>
      <c r="D6" s="219" t="s">
        <v>103</v>
      </c>
      <c r="E6" s="65"/>
      <c r="F6" s="65"/>
      <c r="G6" s="65"/>
      <c r="H6" s="65"/>
      <c r="I6" s="65"/>
      <c r="J6" s="66"/>
      <c r="K6" s="331"/>
      <c r="L6" s="68" t="s">
        <v>38</v>
      </c>
      <c r="M6" s="332"/>
      <c r="N6" s="69">
        <f>INT(K6*M6)</f>
        <v>0</v>
      </c>
      <c r="O6" s="70"/>
      <c r="P6" s="71"/>
      <c r="Q6" s="71"/>
      <c r="R6" s="71"/>
      <c r="S6" s="71"/>
      <c r="T6" s="71"/>
      <c r="U6" s="71"/>
      <c r="V6" s="71"/>
      <c r="W6" s="72"/>
    </row>
    <row r="7" spans="1:23" ht="21">
      <c r="A7" s="62"/>
      <c r="B7" s="168"/>
      <c r="C7" s="65"/>
      <c r="D7" s="219" t="s">
        <v>104</v>
      </c>
      <c r="E7" s="65"/>
      <c r="F7" s="65"/>
      <c r="G7" s="65"/>
      <c r="H7" s="65"/>
      <c r="I7" s="65"/>
      <c r="J7" s="66"/>
      <c r="K7" s="331"/>
      <c r="L7" s="68" t="s">
        <v>38</v>
      </c>
      <c r="M7" s="332"/>
      <c r="N7" s="69">
        <f>INT(K7*M7)</f>
        <v>0</v>
      </c>
      <c r="O7" s="70"/>
      <c r="P7" s="71"/>
      <c r="Q7" s="71"/>
      <c r="R7" s="71"/>
      <c r="S7" s="71"/>
      <c r="T7" s="71"/>
      <c r="U7" s="71"/>
      <c r="V7" s="71"/>
      <c r="W7" s="72"/>
    </row>
    <row r="8" spans="1:23" ht="21">
      <c r="A8" s="62"/>
      <c r="B8" s="168"/>
      <c r="C8" s="65"/>
      <c r="D8" s="219" t="s">
        <v>105</v>
      </c>
      <c r="E8" s="65"/>
      <c r="F8" s="65"/>
      <c r="G8" s="65"/>
      <c r="H8" s="65"/>
      <c r="I8" s="65"/>
      <c r="J8" s="66"/>
      <c r="K8" s="331"/>
      <c r="L8" s="68" t="s">
        <v>38</v>
      </c>
      <c r="M8" s="332"/>
      <c r="N8" s="69">
        <f>INT(K8*M8)</f>
        <v>0</v>
      </c>
      <c r="O8" s="70"/>
      <c r="P8" s="71"/>
      <c r="Q8" s="71"/>
      <c r="R8" s="71"/>
      <c r="S8" s="71"/>
      <c r="T8" s="71"/>
      <c r="U8" s="71"/>
      <c r="V8" s="71"/>
      <c r="W8" s="72"/>
    </row>
    <row r="9" spans="1:23" ht="21">
      <c r="A9" s="62"/>
      <c r="B9" s="168"/>
      <c r="C9" s="65"/>
      <c r="D9" s="219" t="s">
        <v>106</v>
      </c>
      <c r="E9" s="65"/>
      <c r="F9" s="65"/>
      <c r="G9" s="65"/>
      <c r="H9" s="65"/>
      <c r="I9" s="65"/>
      <c r="J9" s="66"/>
      <c r="K9" s="331"/>
      <c r="L9" s="68" t="s">
        <v>38</v>
      </c>
      <c r="M9" s="332"/>
      <c r="N9" s="69">
        <f>INT(K9*M9)</f>
        <v>0</v>
      </c>
      <c r="O9" s="70"/>
      <c r="P9" s="71"/>
      <c r="Q9" s="71"/>
      <c r="R9" s="71"/>
      <c r="S9" s="71"/>
      <c r="T9" s="71"/>
      <c r="U9" s="71"/>
      <c r="V9" s="71"/>
      <c r="W9" s="72"/>
    </row>
    <row r="10" spans="1:23" ht="21">
      <c r="A10" s="62"/>
      <c r="B10" s="168"/>
      <c r="C10" s="65"/>
      <c r="D10" s="219" t="s">
        <v>107</v>
      </c>
      <c r="E10" s="65"/>
      <c r="F10" s="65"/>
      <c r="G10" s="65"/>
      <c r="H10" s="65"/>
      <c r="I10" s="65"/>
      <c r="J10" s="66"/>
      <c r="K10" s="331"/>
      <c r="L10" s="68" t="s">
        <v>38</v>
      </c>
      <c r="M10" s="332"/>
      <c r="N10" s="69">
        <f>INT(K10*M10)</f>
        <v>0</v>
      </c>
      <c r="O10" s="70"/>
      <c r="P10" s="71"/>
      <c r="Q10" s="71"/>
      <c r="R10" s="71"/>
      <c r="S10" s="71"/>
      <c r="T10" s="71"/>
      <c r="U10" s="71"/>
      <c r="V10" s="71"/>
      <c r="W10" s="72"/>
    </row>
    <row r="11" spans="1:23" ht="21">
      <c r="A11" s="62"/>
      <c r="B11" s="168"/>
      <c r="C11" s="65" t="s">
        <v>108</v>
      </c>
      <c r="D11" s="65"/>
      <c r="E11" s="65"/>
      <c r="F11" s="65"/>
      <c r="G11" s="65"/>
      <c r="H11" s="65"/>
      <c r="I11" s="65"/>
      <c r="J11" s="66"/>
      <c r="K11" s="67"/>
      <c r="L11" s="68"/>
      <c r="M11" s="73"/>
      <c r="N11" s="73"/>
      <c r="O11" s="70"/>
      <c r="P11" s="71"/>
      <c r="Q11" s="71"/>
      <c r="R11" s="71"/>
      <c r="S11" s="71"/>
      <c r="T11" s="71"/>
      <c r="U11" s="71"/>
      <c r="V11" s="71"/>
      <c r="W11" s="72"/>
    </row>
    <row r="12" spans="1:23" ht="21">
      <c r="A12" s="62"/>
      <c r="B12" s="168"/>
      <c r="C12" s="65"/>
      <c r="D12" s="219" t="s">
        <v>103</v>
      </c>
      <c r="E12" s="65"/>
      <c r="F12" s="65"/>
      <c r="G12" s="65"/>
      <c r="H12" s="65"/>
      <c r="I12" s="65"/>
      <c r="J12" s="66"/>
      <c r="K12" s="331"/>
      <c r="L12" s="68" t="s">
        <v>38</v>
      </c>
      <c r="M12" s="332"/>
      <c r="N12" s="73">
        <f>INT(K12*M12)</f>
        <v>0</v>
      </c>
      <c r="O12" s="70"/>
      <c r="P12" s="71"/>
      <c r="Q12" s="71"/>
      <c r="R12" s="71"/>
      <c r="S12" s="71"/>
      <c r="T12" s="71"/>
      <c r="U12" s="71"/>
      <c r="V12" s="71"/>
      <c r="W12" s="72"/>
    </row>
    <row r="13" spans="1:23" ht="21">
      <c r="A13" s="62"/>
      <c r="B13" s="168"/>
      <c r="C13" s="65"/>
      <c r="D13" s="219" t="s">
        <v>104</v>
      </c>
      <c r="E13" s="65"/>
      <c r="F13" s="65"/>
      <c r="G13" s="65"/>
      <c r="H13" s="65"/>
      <c r="I13" s="65"/>
      <c r="J13" s="66"/>
      <c r="K13" s="331"/>
      <c r="L13" s="68" t="s">
        <v>38</v>
      </c>
      <c r="M13" s="332"/>
      <c r="N13" s="73">
        <f>INT(K13*M13)</f>
        <v>0</v>
      </c>
      <c r="O13" s="70"/>
      <c r="P13" s="71"/>
      <c r="Q13" s="71"/>
      <c r="R13" s="71"/>
      <c r="S13" s="71"/>
      <c r="T13" s="71"/>
      <c r="U13" s="71"/>
      <c r="V13" s="71"/>
      <c r="W13" s="72"/>
    </row>
    <row r="14" spans="1:23" ht="21">
      <c r="A14" s="62"/>
      <c r="B14" s="168"/>
      <c r="C14" s="65"/>
      <c r="D14" s="219" t="s">
        <v>105</v>
      </c>
      <c r="E14" s="65"/>
      <c r="F14" s="65"/>
      <c r="G14" s="65"/>
      <c r="H14" s="65"/>
      <c r="I14" s="65"/>
      <c r="J14" s="66"/>
      <c r="K14" s="331"/>
      <c r="L14" s="68" t="s">
        <v>38</v>
      </c>
      <c r="M14" s="332"/>
      <c r="N14" s="73">
        <f>INT(K14*M14)</f>
        <v>0</v>
      </c>
      <c r="O14" s="70"/>
      <c r="P14" s="71"/>
      <c r="Q14" s="71"/>
      <c r="R14" s="71"/>
      <c r="S14" s="71"/>
      <c r="T14" s="71"/>
      <c r="U14" s="71"/>
      <c r="V14" s="71"/>
      <c r="W14" s="72"/>
    </row>
    <row r="15" spans="1:23" ht="21">
      <c r="A15" s="62"/>
      <c r="B15" s="168"/>
      <c r="C15" s="65"/>
      <c r="D15" s="219" t="s">
        <v>106</v>
      </c>
      <c r="E15" s="65"/>
      <c r="F15" s="65"/>
      <c r="G15" s="65"/>
      <c r="H15" s="65"/>
      <c r="I15" s="65"/>
      <c r="J15" s="66"/>
      <c r="K15" s="331"/>
      <c r="L15" s="68" t="s">
        <v>38</v>
      </c>
      <c r="M15" s="332"/>
      <c r="N15" s="73">
        <f>INT(K15*M15)</f>
        <v>0</v>
      </c>
      <c r="O15" s="70"/>
      <c r="P15" s="71"/>
      <c r="Q15" s="71"/>
      <c r="R15" s="71"/>
      <c r="S15" s="71"/>
      <c r="T15" s="71"/>
      <c r="U15" s="71"/>
      <c r="V15" s="71"/>
      <c r="W15" s="72"/>
    </row>
    <row r="16" spans="1:23" ht="21">
      <c r="A16" s="62"/>
      <c r="B16" s="168"/>
      <c r="C16" s="65"/>
      <c r="D16" s="219" t="s">
        <v>107</v>
      </c>
      <c r="E16" s="65"/>
      <c r="F16" s="65"/>
      <c r="G16" s="65"/>
      <c r="H16" s="65"/>
      <c r="I16" s="65"/>
      <c r="J16" s="66"/>
      <c r="K16" s="331"/>
      <c r="L16" s="68" t="s">
        <v>38</v>
      </c>
      <c r="M16" s="332"/>
      <c r="N16" s="73">
        <f>INT(K16*M16)</f>
        <v>0</v>
      </c>
      <c r="O16" s="70"/>
      <c r="P16" s="71"/>
      <c r="Q16" s="71"/>
      <c r="R16" s="71"/>
      <c r="S16" s="71"/>
      <c r="T16" s="71"/>
      <c r="U16" s="71"/>
      <c r="V16" s="71"/>
      <c r="W16" s="72"/>
    </row>
    <row r="17" spans="1:23" ht="21">
      <c r="A17" s="62"/>
      <c r="B17" s="75" t="s">
        <v>109</v>
      </c>
      <c r="C17" s="65"/>
      <c r="D17" s="65"/>
      <c r="E17" s="65"/>
      <c r="F17" s="65"/>
      <c r="G17" s="65"/>
      <c r="H17" s="65"/>
      <c r="I17" s="65"/>
      <c r="J17" s="66"/>
      <c r="K17" s="67"/>
      <c r="L17" s="68"/>
      <c r="M17" s="73"/>
      <c r="N17" s="73">
        <f>SUM(N6:N16)</f>
        <v>0</v>
      </c>
      <c r="O17" s="465" t="str">
        <f>N2&amp;O2&amp;P2</f>
        <v>1式当たり</v>
      </c>
      <c r="P17" s="466"/>
      <c r="Q17" s="466"/>
      <c r="R17" s="466"/>
      <c r="S17" s="466"/>
      <c r="T17" s="466"/>
      <c r="U17" s="466"/>
      <c r="V17" s="466"/>
      <c r="W17" s="467"/>
    </row>
    <row r="18" spans="1:23" ht="21">
      <c r="A18" s="62"/>
      <c r="B18" s="77"/>
      <c r="C18" s="166"/>
      <c r="D18" s="166"/>
      <c r="E18" s="166"/>
      <c r="F18" s="166"/>
      <c r="G18" s="166"/>
      <c r="H18" s="166"/>
      <c r="I18" s="166"/>
      <c r="J18" s="79"/>
      <c r="K18" s="67"/>
      <c r="L18" s="80"/>
      <c r="M18" s="80"/>
      <c r="N18" s="80"/>
      <c r="O18" s="81"/>
      <c r="P18" s="82"/>
      <c r="Q18" s="82"/>
      <c r="R18" s="82"/>
      <c r="S18" s="82"/>
      <c r="T18" s="82"/>
      <c r="U18" s="82"/>
      <c r="V18" s="82"/>
      <c r="W18" s="83"/>
    </row>
    <row r="19" spans="1:23" ht="21">
      <c r="A19" s="62"/>
      <c r="B19" s="220" t="s">
        <v>110</v>
      </c>
      <c r="C19" s="166"/>
      <c r="D19" s="166"/>
      <c r="E19" s="166"/>
      <c r="F19" s="166"/>
      <c r="G19" s="166"/>
      <c r="H19" s="166"/>
      <c r="I19" s="166"/>
      <c r="J19" s="79"/>
      <c r="K19" s="67">
        <v>1</v>
      </c>
      <c r="L19" s="68" t="str">
        <f>O2</f>
        <v>式</v>
      </c>
      <c r="M19" s="80"/>
      <c r="N19" s="221">
        <f>ROUNDDOWN(N17/N2,0)</f>
        <v>0</v>
      </c>
      <c r="O19" s="165"/>
      <c r="P19" s="166"/>
      <c r="Q19" s="166"/>
      <c r="R19" s="166"/>
      <c r="S19" s="166"/>
      <c r="T19" s="166"/>
      <c r="U19" s="166"/>
      <c r="V19" s="166"/>
      <c r="W19" s="167"/>
    </row>
    <row r="20" spans="1:23" ht="21">
      <c r="A20" s="62"/>
      <c r="B20" s="220"/>
      <c r="C20" s="166"/>
      <c r="D20" s="166"/>
      <c r="E20" s="166"/>
      <c r="F20" s="166"/>
      <c r="G20" s="166"/>
      <c r="H20" s="166"/>
      <c r="I20" s="166"/>
      <c r="J20" s="79"/>
      <c r="K20" s="67"/>
      <c r="L20" s="68"/>
      <c r="M20" s="80"/>
      <c r="N20" s="221"/>
      <c r="O20" s="165"/>
      <c r="P20" s="166"/>
      <c r="Q20" s="166"/>
      <c r="R20" s="166"/>
      <c r="S20" s="166"/>
      <c r="T20" s="166"/>
      <c r="U20" s="166"/>
      <c r="V20" s="166"/>
      <c r="W20" s="167"/>
    </row>
    <row r="21" spans="1:23" ht="21">
      <c r="A21" s="62"/>
      <c r="B21" s="220"/>
      <c r="C21" s="166"/>
      <c r="D21" s="166"/>
      <c r="E21" s="166"/>
      <c r="F21" s="166"/>
      <c r="G21" s="166"/>
      <c r="H21" s="166"/>
      <c r="I21" s="166"/>
      <c r="J21" s="79"/>
      <c r="K21" s="67"/>
      <c r="L21" s="68"/>
      <c r="M21" s="80"/>
      <c r="N21" s="221"/>
      <c r="O21" s="165"/>
      <c r="P21" s="166"/>
      <c r="Q21" s="166"/>
      <c r="R21" s="166"/>
      <c r="S21" s="166"/>
      <c r="T21" s="166"/>
      <c r="U21" s="166"/>
      <c r="V21" s="166"/>
      <c r="W21" s="167"/>
    </row>
    <row r="22" spans="1:23" ht="21">
      <c r="A22" s="62"/>
      <c r="B22" s="220"/>
      <c r="C22" s="166"/>
      <c r="D22" s="166"/>
      <c r="E22" s="166"/>
      <c r="F22" s="166"/>
      <c r="G22" s="166"/>
      <c r="H22" s="166"/>
      <c r="I22" s="166"/>
      <c r="J22" s="79"/>
      <c r="K22" s="67"/>
      <c r="L22" s="68"/>
      <c r="M22" s="80"/>
      <c r="N22" s="221"/>
      <c r="O22" s="165"/>
      <c r="P22" s="166"/>
      <c r="Q22" s="166"/>
      <c r="R22" s="166"/>
      <c r="S22" s="166"/>
      <c r="T22" s="166"/>
      <c r="U22" s="166"/>
      <c r="V22" s="166"/>
      <c r="W22" s="167"/>
    </row>
    <row r="23" spans="1:23" ht="21">
      <c r="A23" s="62"/>
      <c r="B23" s="220"/>
      <c r="C23" s="166"/>
      <c r="D23" s="166"/>
      <c r="E23" s="166"/>
      <c r="F23" s="166"/>
      <c r="G23" s="166"/>
      <c r="H23" s="166"/>
      <c r="I23" s="166"/>
      <c r="J23" s="79"/>
      <c r="K23" s="67"/>
      <c r="L23" s="68"/>
      <c r="M23" s="80"/>
      <c r="N23" s="221"/>
      <c r="O23" s="165"/>
      <c r="P23" s="166"/>
      <c r="Q23" s="166"/>
      <c r="R23" s="166"/>
      <c r="S23" s="166"/>
      <c r="T23" s="166"/>
      <c r="U23" s="166"/>
      <c r="V23" s="166"/>
      <c r="W23" s="167"/>
    </row>
    <row r="24" spans="1:23" ht="21">
      <c r="A24" s="62"/>
      <c r="B24" s="168"/>
      <c r="C24" s="65"/>
      <c r="D24" s="65"/>
      <c r="E24" s="65"/>
      <c r="F24" s="65"/>
      <c r="G24" s="65"/>
      <c r="H24" s="65"/>
      <c r="I24" s="65"/>
      <c r="J24" s="66"/>
      <c r="K24" s="67"/>
      <c r="L24" s="68"/>
      <c r="M24" s="73"/>
      <c r="N24" s="73"/>
      <c r="O24" s="86"/>
      <c r="P24" s="87"/>
      <c r="Q24" s="87"/>
      <c r="R24" s="87"/>
      <c r="S24" s="87"/>
      <c r="T24" s="87"/>
      <c r="U24" s="87"/>
      <c r="V24" s="87"/>
      <c r="W24" s="88"/>
    </row>
    <row r="25" spans="1:23" ht="21">
      <c r="A25" s="62"/>
      <c r="B25" s="89"/>
      <c r="C25" s="90"/>
      <c r="D25" s="90"/>
      <c r="E25" s="90"/>
      <c r="F25" s="90"/>
      <c r="G25" s="90"/>
      <c r="H25" s="90"/>
      <c r="I25" s="90"/>
      <c r="J25" s="91"/>
      <c r="K25" s="92"/>
      <c r="L25" s="93"/>
      <c r="M25" s="93"/>
      <c r="N25" s="93"/>
      <c r="O25" s="94"/>
      <c r="P25" s="90"/>
      <c r="Q25" s="90"/>
      <c r="R25" s="90"/>
      <c r="S25" s="90"/>
      <c r="T25" s="90"/>
      <c r="U25" s="90"/>
      <c r="V25" s="90"/>
      <c r="W25" s="95"/>
    </row>
    <row r="26" spans="1:23" s="46" customFormat="1" ht="24">
      <c r="A26" s="42"/>
      <c r="B26" s="43"/>
      <c r="C26" s="475" t="s">
        <v>29</v>
      </c>
      <c r="D26" s="480" t="str">
        <f>D1</f>
        <v>デジタル基盤情報整備</v>
      </c>
      <c r="E26" s="477"/>
      <c r="F26" s="477"/>
      <c r="G26" s="477"/>
      <c r="H26" s="477"/>
      <c r="I26" s="477"/>
      <c r="J26" s="477"/>
      <c r="K26" s="477"/>
      <c r="L26" s="477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s="52" customFormat="1" ht="24">
      <c r="A27" s="42"/>
      <c r="B27" s="47">
        <v>13</v>
      </c>
      <c r="C27" s="475"/>
      <c r="D27" s="481" t="str">
        <f>'設計内訳（基盤情報整備）'!G14</f>
        <v>道路台帳調書（既成調書スキャニング及びファイリング）</v>
      </c>
      <c r="E27" s="482"/>
      <c r="F27" s="482"/>
      <c r="G27" s="482"/>
      <c r="H27" s="482"/>
      <c r="I27" s="482"/>
      <c r="J27" s="482"/>
      <c r="K27" s="482"/>
      <c r="L27" s="482"/>
      <c r="M27" s="48"/>
      <c r="N27" s="49">
        <v>1</v>
      </c>
      <c r="O27" s="50" t="s">
        <v>63</v>
      </c>
      <c r="P27" s="50" t="s">
        <v>31</v>
      </c>
      <c r="Q27" s="50"/>
      <c r="R27" s="50"/>
      <c r="S27" s="50"/>
      <c r="T27" s="50"/>
      <c r="U27" s="50"/>
      <c r="V27" s="50"/>
      <c r="W27" s="51"/>
    </row>
    <row r="28" spans="1:23" s="53" customFormat="1" ht="5.25">
      <c r="B28" s="54"/>
      <c r="C28" s="55"/>
      <c r="D28" s="56"/>
      <c r="E28" s="57"/>
      <c r="F28" s="57"/>
      <c r="G28" s="57"/>
      <c r="H28" s="57"/>
      <c r="I28" s="57"/>
      <c r="J28" s="58"/>
      <c r="K28" s="58"/>
      <c r="M28" s="54"/>
      <c r="N28" s="58"/>
      <c r="O28" s="57"/>
      <c r="P28" s="57"/>
      <c r="Q28" s="57"/>
      <c r="R28" s="57"/>
      <c r="S28" s="57"/>
      <c r="T28" s="57"/>
      <c r="U28" s="57"/>
      <c r="V28" s="57"/>
      <c r="W28" s="58"/>
    </row>
    <row r="29" spans="1:23" ht="24">
      <c r="A29" s="59"/>
      <c r="B29" s="469" t="s">
        <v>32</v>
      </c>
      <c r="C29" s="470"/>
      <c r="D29" s="470"/>
      <c r="E29" s="470"/>
      <c r="F29" s="470"/>
      <c r="G29" s="470"/>
      <c r="H29" s="470"/>
      <c r="I29" s="470"/>
      <c r="J29" s="471"/>
      <c r="K29" s="60" t="s">
        <v>33</v>
      </c>
      <c r="L29" s="60" t="s">
        <v>0</v>
      </c>
      <c r="M29" s="61" t="s">
        <v>34</v>
      </c>
      <c r="N29" s="60" t="s">
        <v>3</v>
      </c>
      <c r="O29" s="472" t="s">
        <v>35</v>
      </c>
      <c r="P29" s="470"/>
      <c r="Q29" s="470"/>
      <c r="R29" s="470"/>
      <c r="S29" s="470"/>
      <c r="T29" s="470"/>
      <c r="U29" s="470"/>
      <c r="V29" s="470"/>
      <c r="W29" s="473"/>
    </row>
    <row r="30" spans="1:23" ht="21">
      <c r="A30" s="62"/>
      <c r="B30" s="169"/>
      <c r="C30" s="212" t="s">
        <v>102</v>
      </c>
      <c r="D30" s="212"/>
      <c r="E30" s="212"/>
      <c r="F30" s="212"/>
      <c r="G30" s="212"/>
      <c r="H30" s="212"/>
      <c r="I30" s="212"/>
      <c r="J30" s="213"/>
      <c r="K30" s="100"/>
      <c r="L30" s="214"/>
      <c r="M30" s="215"/>
      <c r="N30" s="215"/>
      <c r="O30" s="216"/>
      <c r="P30" s="217"/>
      <c r="Q30" s="217"/>
      <c r="R30" s="217"/>
      <c r="S30" s="217"/>
      <c r="T30" s="217"/>
      <c r="U30" s="217"/>
      <c r="V30" s="217"/>
      <c r="W30" s="218"/>
    </row>
    <row r="31" spans="1:23" ht="21">
      <c r="A31" s="62"/>
      <c r="B31" s="168"/>
      <c r="C31" s="65"/>
      <c r="D31" s="219" t="s">
        <v>103</v>
      </c>
      <c r="E31" s="65"/>
      <c r="F31" s="65"/>
      <c r="G31" s="65"/>
      <c r="H31" s="65"/>
      <c r="I31" s="65"/>
      <c r="J31" s="66"/>
      <c r="K31" s="331"/>
      <c r="L31" s="68" t="s">
        <v>38</v>
      </c>
      <c r="M31" s="332"/>
      <c r="N31" s="69">
        <f>INT(K31*M31)</f>
        <v>0</v>
      </c>
      <c r="O31" s="70"/>
      <c r="P31" s="71"/>
      <c r="Q31" s="71"/>
      <c r="R31" s="71"/>
      <c r="S31" s="71"/>
      <c r="T31" s="71"/>
      <c r="U31" s="71"/>
      <c r="V31" s="71"/>
      <c r="W31" s="72"/>
    </row>
    <row r="32" spans="1:23" ht="21">
      <c r="A32" s="62"/>
      <c r="B32" s="168"/>
      <c r="C32" s="65"/>
      <c r="D32" s="219" t="s">
        <v>104</v>
      </c>
      <c r="E32" s="65"/>
      <c r="F32" s="65"/>
      <c r="G32" s="65"/>
      <c r="H32" s="65"/>
      <c r="I32" s="65"/>
      <c r="J32" s="66"/>
      <c r="K32" s="331"/>
      <c r="L32" s="68" t="s">
        <v>38</v>
      </c>
      <c r="M32" s="332"/>
      <c r="N32" s="69">
        <f>INT(K32*M32)</f>
        <v>0</v>
      </c>
      <c r="O32" s="70"/>
      <c r="P32" s="71"/>
      <c r="Q32" s="71"/>
      <c r="R32" s="71"/>
      <c r="S32" s="71"/>
      <c r="T32" s="71"/>
      <c r="U32" s="71"/>
      <c r="V32" s="71"/>
      <c r="W32" s="72"/>
    </row>
    <row r="33" spans="1:23" ht="21">
      <c r="A33" s="62"/>
      <c r="B33" s="168"/>
      <c r="C33" s="65"/>
      <c r="D33" s="219" t="s">
        <v>105</v>
      </c>
      <c r="E33" s="65"/>
      <c r="F33" s="65"/>
      <c r="G33" s="65"/>
      <c r="H33" s="65"/>
      <c r="I33" s="65"/>
      <c r="J33" s="66"/>
      <c r="K33" s="331"/>
      <c r="L33" s="68" t="s">
        <v>38</v>
      </c>
      <c r="M33" s="332"/>
      <c r="N33" s="69">
        <f>INT(K33*M33)</f>
        <v>0</v>
      </c>
      <c r="O33" s="70"/>
      <c r="P33" s="71"/>
      <c r="Q33" s="71"/>
      <c r="R33" s="71"/>
      <c r="S33" s="71"/>
      <c r="T33" s="71"/>
      <c r="U33" s="71"/>
      <c r="V33" s="71"/>
      <c r="W33" s="72"/>
    </row>
    <row r="34" spans="1:23" ht="21">
      <c r="A34" s="62"/>
      <c r="B34" s="168"/>
      <c r="C34" s="65"/>
      <c r="D34" s="219" t="s">
        <v>106</v>
      </c>
      <c r="E34" s="65"/>
      <c r="F34" s="65"/>
      <c r="G34" s="65"/>
      <c r="H34" s="65"/>
      <c r="I34" s="65"/>
      <c r="J34" s="66"/>
      <c r="K34" s="331"/>
      <c r="L34" s="68" t="s">
        <v>38</v>
      </c>
      <c r="M34" s="332"/>
      <c r="N34" s="69">
        <f>INT(K34*M34)</f>
        <v>0</v>
      </c>
      <c r="O34" s="70"/>
      <c r="P34" s="71"/>
      <c r="Q34" s="71"/>
      <c r="R34" s="71"/>
      <c r="S34" s="71"/>
      <c r="T34" s="71"/>
      <c r="U34" s="71"/>
      <c r="V34" s="71"/>
      <c r="W34" s="72"/>
    </row>
    <row r="35" spans="1:23" ht="21">
      <c r="A35" s="62"/>
      <c r="B35" s="168"/>
      <c r="C35" s="65"/>
      <c r="D35" s="219" t="s">
        <v>107</v>
      </c>
      <c r="E35" s="65"/>
      <c r="F35" s="65"/>
      <c r="G35" s="65"/>
      <c r="H35" s="65"/>
      <c r="I35" s="65"/>
      <c r="J35" s="66"/>
      <c r="K35" s="331"/>
      <c r="L35" s="68" t="s">
        <v>38</v>
      </c>
      <c r="M35" s="332"/>
      <c r="N35" s="69">
        <f>INT(K35*M35)</f>
        <v>0</v>
      </c>
      <c r="O35" s="70"/>
      <c r="P35" s="71"/>
      <c r="Q35" s="71"/>
      <c r="R35" s="71"/>
      <c r="S35" s="71"/>
      <c r="T35" s="71"/>
      <c r="U35" s="71"/>
      <c r="V35" s="71"/>
      <c r="W35" s="72"/>
    </row>
    <row r="36" spans="1:23" ht="21">
      <c r="A36" s="62"/>
      <c r="B36" s="168"/>
      <c r="C36" s="65" t="s">
        <v>108</v>
      </c>
      <c r="D36" s="65"/>
      <c r="E36" s="65"/>
      <c r="F36" s="65"/>
      <c r="G36" s="65"/>
      <c r="H36" s="65"/>
      <c r="I36" s="65"/>
      <c r="J36" s="66"/>
      <c r="K36" s="67"/>
      <c r="L36" s="68"/>
      <c r="M36" s="73"/>
      <c r="N36" s="73"/>
      <c r="O36" s="70"/>
      <c r="P36" s="71"/>
      <c r="Q36" s="71"/>
      <c r="R36" s="71"/>
      <c r="S36" s="71"/>
      <c r="T36" s="71"/>
      <c r="U36" s="71"/>
      <c r="V36" s="71"/>
      <c r="W36" s="72"/>
    </row>
    <row r="37" spans="1:23" ht="21">
      <c r="A37" s="62"/>
      <c r="B37" s="168"/>
      <c r="C37" s="65"/>
      <c r="D37" s="219" t="s">
        <v>103</v>
      </c>
      <c r="E37" s="65"/>
      <c r="F37" s="65"/>
      <c r="G37" s="65"/>
      <c r="H37" s="65"/>
      <c r="I37" s="65"/>
      <c r="J37" s="66"/>
      <c r="K37" s="331"/>
      <c r="L37" s="68" t="s">
        <v>38</v>
      </c>
      <c r="M37" s="332"/>
      <c r="N37" s="73">
        <f>INT(K37*M37)</f>
        <v>0</v>
      </c>
      <c r="O37" s="70"/>
      <c r="P37" s="71"/>
      <c r="Q37" s="71"/>
      <c r="R37" s="71"/>
      <c r="S37" s="71"/>
      <c r="T37" s="71"/>
      <c r="U37" s="71"/>
      <c r="V37" s="71"/>
      <c r="W37" s="72"/>
    </row>
    <row r="38" spans="1:23" ht="21">
      <c r="A38" s="62"/>
      <c r="B38" s="168"/>
      <c r="C38" s="65"/>
      <c r="D38" s="219" t="s">
        <v>104</v>
      </c>
      <c r="E38" s="65"/>
      <c r="F38" s="65"/>
      <c r="G38" s="65"/>
      <c r="H38" s="65"/>
      <c r="I38" s="65"/>
      <c r="J38" s="66"/>
      <c r="K38" s="331"/>
      <c r="L38" s="68" t="s">
        <v>38</v>
      </c>
      <c r="M38" s="332"/>
      <c r="N38" s="73">
        <f>INT(K38*M38)</f>
        <v>0</v>
      </c>
      <c r="O38" s="70"/>
      <c r="P38" s="71"/>
      <c r="Q38" s="71"/>
      <c r="R38" s="71"/>
      <c r="S38" s="71"/>
      <c r="T38" s="71"/>
      <c r="U38" s="71"/>
      <c r="V38" s="71"/>
      <c r="W38" s="72"/>
    </row>
    <row r="39" spans="1:23" ht="21">
      <c r="A39" s="62"/>
      <c r="B39" s="168"/>
      <c r="C39" s="65"/>
      <c r="D39" s="219" t="s">
        <v>105</v>
      </c>
      <c r="E39" s="65"/>
      <c r="F39" s="65"/>
      <c r="G39" s="65"/>
      <c r="H39" s="65"/>
      <c r="I39" s="65"/>
      <c r="J39" s="66"/>
      <c r="K39" s="331"/>
      <c r="L39" s="68" t="s">
        <v>38</v>
      </c>
      <c r="M39" s="332"/>
      <c r="N39" s="73">
        <f>INT(K39*M39)</f>
        <v>0</v>
      </c>
      <c r="O39" s="70"/>
      <c r="P39" s="71"/>
      <c r="Q39" s="71"/>
      <c r="R39" s="71"/>
      <c r="S39" s="71"/>
      <c r="T39" s="71"/>
      <c r="U39" s="71"/>
      <c r="V39" s="71"/>
      <c r="W39" s="72"/>
    </row>
    <row r="40" spans="1:23" ht="21">
      <c r="A40" s="62"/>
      <c r="B40" s="168"/>
      <c r="C40" s="65"/>
      <c r="D40" s="219" t="s">
        <v>106</v>
      </c>
      <c r="E40" s="65"/>
      <c r="F40" s="65"/>
      <c r="G40" s="65"/>
      <c r="H40" s="65"/>
      <c r="I40" s="65"/>
      <c r="J40" s="66"/>
      <c r="K40" s="331"/>
      <c r="L40" s="68" t="s">
        <v>38</v>
      </c>
      <c r="M40" s="332"/>
      <c r="N40" s="73">
        <f>INT(K40*M40)</f>
        <v>0</v>
      </c>
      <c r="O40" s="70"/>
      <c r="P40" s="71"/>
      <c r="Q40" s="71"/>
      <c r="R40" s="71"/>
      <c r="S40" s="71"/>
      <c r="T40" s="71"/>
      <c r="U40" s="71"/>
      <c r="V40" s="71"/>
      <c r="W40" s="72"/>
    </row>
    <row r="41" spans="1:23" ht="21">
      <c r="A41" s="62"/>
      <c r="B41" s="168"/>
      <c r="C41" s="65"/>
      <c r="D41" s="219" t="s">
        <v>107</v>
      </c>
      <c r="E41" s="65"/>
      <c r="F41" s="65"/>
      <c r="G41" s="65"/>
      <c r="H41" s="65"/>
      <c r="I41" s="65"/>
      <c r="J41" s="66"/>
      <c r="K41" s="331"/>
      <c r="L41" s="68" t="s">
        <v>38</v>
      </c>
      <c r="M41" s="332"/>
      <c r="N41" s="73">
        <f>INT(K41*M41)</f>
        <v>0</v>
      </c>
      <c r="O41" s="70"/>
      <c r="P41" s="71"/>
      <c r="Q41" s="71"/>
      <c r="R41" s="71"/>
      <c r="S41" s="71"/>
      <c r="T41" s="71"/>
      <c r="U41" s="71"/>
      <c r="V41" s="71"/>
      <c r="W41" s="72"/>
    </row>
    <row r="42" spans="1:23" ht="21">
      <c r="A42" s="62"/>
      <c r="B42" s="75" t="s">
        <v>109</v>
      </c>
      <c r="C42" s="65"/>
      <c r="D42" s="65"/>
      <c r="E42" s="65"/>
      <c r="F42" s="65"/>
      <c r="G42" s="65"/>
      <c r="H42" s="65"/>
      <c r="I42" s="65"/>
      <c r="J42" s="66"/>
      <c r="K42" s="67"/>
      <c r="L42" s="68"/>
      <c r="M42" s="73"/>
      <c r="N42" s="73">
        <f>SUM(N31:N41)</f>
        <v>0</v>
      </c>
      <c r="O42" s="465" t="str">
        <f>N27&amp;O27&amp;P27</f>
        <v>1式当たり</v>
      </c>
      <c r="P42" s="466"/>
      <c r="Q42" s="466"/>
      <c r="R42" s="466"/>
      <c r="S42" s="466"/>
      <c r="T42" s="466"/>
      <c r="U42" s="466"/>
      <c r="V42" s="466"/>
      <c r="W42" s="467"/>
    </row>
    <row r="43" spans="1:23" ht="21">
      <c r="A43" s="62"/>
      <c r="B43" s="77"/>
      <c r="C43" s="166"/>
      <c r="D43" s="166"/>
      <c r="E43" s="166"/>
      <c r="F43" s="166"/>
      <c r="G43" s="166"/>
      <c r="H43" s="166"/>
      <c r="I43" s="166"/>
      <c r="J43" s="79"/>
      <c r="K43" s="67"/>
      <c r="L43" s="80"/>
      <c r="M43" s="80"/>
      <c r="N43" s="80"/>
      <c r="O43" s="81"/>
      <c r="P43" s="82"/>
      <c r="Q43" s="82"/>
      <c r="R43" s="82"/>
      <c r="S43" s="82"/>
      <c r="T43" s="82"/>
      <c r="U43" s="82"/>
      <c r="V43" s="82"/>
      <c r="W43" s="83"/>
    </row>
    <row r="44" spans="1:23" ht="21">
      <c r="A44" s="62"/>
      <c r="B44" s="220" t="s">
        <v>110</v>
      </c>
      <c r="C44" s="166"/>
      <c r="D44" s="166"/>
      <c r="E44" s="166"/>
      <c r="F44" s="166"/>
      <c r="G44" s="166"/>
      <c r="H44" s="166"/>
      <c r="I44" s="166"/>
      <c r="J44" s="79"/>
      <c r="K44" s="67">
        <v>1</v>
      </c>
      <c r="L44" s="68" t="str">
        <f>O27</f>
        <v>式</v>
      </c>
      <c r="M44" s="80"/>
      <c r="N44" s="221">
        <f>ROUNDDOWN(N42/N27,0)</f>
        <v>0</v>
      </c>
      <c r="O44" s="165"/>
      <c r="P44" s="166"/>
      <c r="Q44" s="166"/>
      <c r="R44" s="166"/>
      <c r="S44" s="166"/>
      <c r="T44" s="166"/>
      <c r="U44" s="166"/>
      <c r="V44" s="166"/>
      <c r="W44" s="167"/>
    </row>
    <row r="45" spans="1:23" ht="21">
      <c r="A45" s="62"/>
      <c r="B45" s="220"/>
      <c r="C45" s="166"/>
      <c r="D45" s="166"/>
      <c r="E45" s="166"/>
      <c r="F45" s="166"/>
      <c r="G45" s="166"/>
      <c r="H45" s="166"/>
      <c r="I45" s="166"/>
      <c r="J45" s="79"/>
      <c r="K45" s="67"/>
      <c r="L45" s="68"/>
      <c r="M45" s="80"/>
      <c r="N45" s="221"/>
      <c r="O45" s="165"/>
      <c r="P45" s="166"/>
      <c r="Q45" s="166"/>
      <c r="R45" s="166"/>
      <c r="S45" s="166"/>
      <c r="T45" s="166"/>
      <c r="U45" s="166"/>
      <c r="V45" s="166"/>
      <c r="W45" s="167"/>
    </row>
    <row r="46" spans="1:23" ht="21">
      <c r="A46" s="62"/>
      <c r="B46" s="220"/>
      <c r="C46" s="166"/>
      <c r="D46" s="166"/>
      <c r="E46" s="166"/>
      <c r="F46" s="166"/>
      <c r="G46" s="166"/>
      <c r="H46" s="166"/>
      <c r="I46" s="166"/>
      <c r="J46" s="79"/>
      <c r="K46" s="67"/>
      <c r="L46" s="68"/>
      <c r="M46" s="80"/>
      <c r="N46" s="221"/>
      <c r="O46" s="165"/>
      <c r="P46" s="166"/>
      <c r="Q46" s="166"/>
      <c r="R46" s="166"/>
      <c r="S46" s="166"/>
      <c r="T46" s="166"/>
      <c r="U46" s="166"/>
      <c r="V46" s="166"/>
      <c r="W46" s="167"/>
    </row>
    <row r="47" spans="1:23" ht="21">
      <c r="A47" s="62"/>
      <c r="B47" s="220"/>
      <c r="C47" s="166"/>
      <c r="D47" s="166"/>
      <c r="E47" s="166"/>
      <c r="F47" s="166"/>
      <c r="G47" s="166"/>
      <c r="H47" s="166"/>
      <c r="I47" s="166"/>
      <c r="J47" s="79"/>
      <c r="K47" s="67"/>
      <c r="L47" s="68"/>
      <c r="M47" s="80"/>
      <c r="N47" s="221"/>
      <c r="O47" s="165"/>
      <c r="P47" s="166"/>
      <c r="Q47" s="166"/>
      <c r="R47" s="166"/>
      <c r="S47" s="166"/>
      <c r="T47" s="166"/>
      <c r="U47" s="166"/>
      <c r="V47" s="166"/>
      <c r="W47" s="167"/>
    </row>
    <row r="48" spans="1:23" ht="21">
      <c r="A48" s="62"/>
      <c r="B48" s="220"/>
      <c r="C48" s="166"/>
      <c r="D48" s="166"/>
      <c r="E48" s="166"/>
      <c r="F48" s="166"/>
      <c r="G48" s="166"/>
      <c r="H48" s="166"/>
      <c r="I48" s="166"/>
      <c r="J48" s="79"/>
      <c r="K48" s="67"/>
      <c r="L48" s="68"/>
      <c r="M48" s="80"/>
      <c r="N48" s="221"/>
      <c r="O48" s="165"/>
      <c r="P48" s="166"/>
      <c r="Q48" s="166"/>
      <c r="R48" s="166"/>
      <c r="S48" s="166"/>
      <c r="T48" s="166"/>
      <c r="U48" s="166"/>
      <c r="V48" s="166"/>
      <c r="W48" s="167"/>
    </row>
    <row r="49" spans="1:23" ht="21">
      <c r="A49" s="62"/>
      <c r="B49" s="168"/>
      <c r="C49" s="65"/>
      <c r="D49" s="65"/>
      <c r="E49" s="65"/>
      <c r="F49" s="65"/>
      <c r="G49" s="65"/>
      <c r="H49" s="65"/>
      <c r="I49" s="65"/>
      <c r="J49" s="66"/>
      <c r="K49" s="67"/>
      <c r="L49" s="68"/>
      <c r="M49" s="73"/>
      <c r="N49" s="73"/>
      <c r="O49" s="86"/>
      <c r="P49" s="87"/>
      <c r="Q49" s="87"/>
      <c r="R49" s="87"/>
      <c r="S49" s="87"/>
      <c r="T49" s="87"/>
      <c r="U49" s="87"/>
      <c r="V49" s="87"/>
      <c r="W49" s="88"/>
    </row>
    <row r="50" spans="1:23" ht="21">
      <c r="A50" s="62"/>
      <c r="B50" s="89"/>
      <c r="C50" s="90"/>
      <c r="D50" s="90"/>
      <c r="E50" s="90"/>
      <c r="F50" s="90"/>
      <c r="G50" s="90"/>
      <c r="H50" s="90"/>
      <c r="I50" s="90"/>
      <c r="J50" s="91"/>
      <c r="K50" s="92"/>
      <c r="L50" s="93"/>
      <c r="M50" s="93"/>
      <c r="N50" s="93"/>
      <c r="O50" s="94"/>
      <c r="P50" s="90"/>
      <c r="Q50" s="90"/>
      <c r="R50" s="90"/>
      <c r="S50" s="90"/>
      <c r="T50" s="90"/>
      <c r="U50" s="90"/>
      <c r="V50" s="90"/>
      <c r="W50" s="95"/>
    </row>
    <row r="51" spans="1:23" s="46" customFormat="1" ht="24">
      <c r="A51" s="42"/>
      <c r="B51" s="43"/>
      <c r="C51" s="475" t="s">
        <v>29</v>
      </c>
      <c r="D51" s="480" t="str">
        <f>D1</f>
        <v>デジタル基盤情報整備</v>
      </c>
      <c r="E51" s="477"/>
      <c r="F51" s="477"/>
      <c r="G51" s="477"/>
      <c r="H51" s="477"/>
      <c r="I51" s="477"/>
      <c r="J51" s="477"/>
      <c r="K51" s="477"/>
      <c r="L51" s="477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5"/>
    </row>
    <row r="52" spans="1:23" s="52" customFormat="1" ht="24">
      <c r="A52" s="42"/>
      <c r="B52" s="47">
        <v>14</v>
      </c>
      <c r="C52" s="475"/>
      <c r="D52" s="481" t="str">
        <f>'設計内訳（基盤情報整備）'!G16</f>
        <v>道路中心線データ更新</v>
      </c>
      <c r="E52" s="482"/>
      <c r="F52" s="482"/>
      <c r="G52" s="482"/>
      <c r="H52" s="482"/>
      <c r="I52" s="482"/>
      <c r="J52" s="482"/>
      <c r="K52" s="482"/>
      <c r="L52" s="482"/>
      <c r="M52" s="48"/>
      <c r="N52" s="49">
        <v>1</v>
      </c>
      <c r="O52" s="50" t="s">
        <v>177</v>
      </c>
      <c r="P52" s="50" t="s">
        <v>31</v>
      </c>
      <c r="Q52" s="50"/>
      <c r="R52" s="50"/>
      <c r="S52" s="50"/>
      <c r="T52" s="50"/>
      <c r="U52" s="50"/>
      <c r="V52" s="50"/>
      <c r="W52" s="51"/>
    </row>
    <row r="53" spans="1:23" s="53" customFormat="1" ht="5.25">
      <c r="B53" s="54"/>
      <c r="C53" s="55"/>
      <c r="D53" s="56"/>
      <c r="E53" s="57"/>
      <c r="F53" s="57"/>
      <c r="G53" s="57"/>
      <c r="H53" s="57"/>
      <c r="I53" s="57"/>
      <c r="J53" s="58"/>
      <c r="K53" s="58"/>
      <c r="M53" s="54"/>
      <c r="N53" s="58"/>
      <c r="O53" s="57"/>
      <c r="P53" s="57"/>
      <c r="Q53" s="57"/>
      <c r="R53" s="57"/>
      <c r="S53" s="57"/>
      <c r="T53" s="57"/>
      <c r="U53" s="57"/>
      <c r="V53" s="57"/>
      <c r="W53" s="58"/>
    </row>
    <row r="54" spans="1:23" ht="24">
      <c r="A54" s="59"/>
      <c r="B54" s="469" t="s">
        <v>32</v>
      </c>
      <c r="C54" s="470"/>
      <c r="D54" s="470"/>
      <c r="E54" s="470"/>
      <c r="F54" s="470"/>
      <c r="G54" s="470"/>
      <c r="H54" s="470"/>
      <c r="I54" s="470"/>
      <c r="J54" s="471"/>
      <c r="K54" s="60" t="s">
        <v>33</v>
      </c>
      <c r="L54" s="60" t="s">
        <v>0</v>
      </c>
      <c r="M54" s="61" t="s">
        <v>34</v>
      </c>
      <c r="N54" s="60" t="s">
        <v>3</v>
      </c>
      <c r="O54" s="472" t="s">
        <v>35</v>
      </c>
      <c r="P54" s="470"/>
      <c r="Q54" s="470"/>
      <c r="R54" s="470"/>
      <c r="S54" s="470"/>
      <c r="T54" s="470"/>
      <c r="U54" s="470"/>
      <c r="V54" s="470"/>
      <c r="W54" s="473"/>
    </row>
    <row r="55" spans="1:23" ht="21">
      <c r="A55" s="62"/>
      <c r="B55" s="169"/>
      <c r="C55" s="212" t="s">
        <v>102</v>
      </c>
      <c r="D55" s="212"/>
      <c r="E55" s="212"/>
      <c r="F55" s="212"/>
      <c r="G55" s="212"/>
      <c r="H55" s="212"/>
      <c r="I55" s="212"/>
      <c r="J55" s="213"/>
      <c r="K55" s="100"/>
      <c r="L55" s="214"/>
      <c r="M55" s="215"/>
      <c r="N55" s="215"/>
      <c r="O55" s="216"/>
      <c r="P55" s="217"/>
      <c r="Q55" s="217"/>
      <c r="R55" s="217"/>
      <c r="S55" s="217"/>
      <c r="T55" s="217"/>
      <c r="U55" s="217"/>
      <c r="V55" s="217"/>
      <c r="W55" s="218"/>
    </row>
    <row r="56" spans="1:23" ht="21">
      <c r="A56" s="62"/>
      <c r="B56" s="168"/>
      <c r="C56" s="65"/>
      <c r="D56" s="219" t="s">
        <v>103</v>
      </c>
      <c r="E56" s="65"/>
      <c r="F56" s="65"/>
      <c r="G56" s="65"/>
      <c r="H56" s="65"/>
      <c r="I56" s="65"/>
      <c r="J56" s="66"/>
      <c r="K56" s="331"/>
      <c r="L56" s="68" t="s">
        <v>38</v>
      </c>
      <c r="M56" s="332"/>
      <c r="N56" s="69">
        <f>INT(K56*M56)</f>
        <v>0</v>
      </c>
      <c r="O56" s="70"/>
      <c r="P56" s="71"/>
      <c r="Q56" s="71"/>
      <c r="R56" s="71"/>
      <c r="S56" s="71"/>
      <c r="T56" s="71"/>
      <c r="U56" s="71"/>
      <c r="V56" s="71"/>
      <c r="W56" s="72"/>
    </row>
    <row r="57" spans="1:23" ht="21">
      <c r="A57" s="62"/>
      <c r="B57" s="168"/>
      <c r="C57" s="65"/>
      <c r="D57" s="219" t="s">
        <v>104</v>
      </c>
      <c r="E57" s="65"/>
      <c r="F57" s="65"/>
      <c r="G57" s="65"/>
      <c r="H57" s="65"/>
      <c r="I57" s="65"/>
      <c r="J57" s="66"/>
      <c r="K57" s="331"/>
      <c r="L57" s="68" t="s">
        <v>38</v>
      </c>
      <c r="M57" s="332"/>
      <c r="N57" s="69">
        <f>INT(K57*M57)</f>
        <v>0</v>
      </c>
      <c r="O57" s="70"/>
      <c r="P57" s="71"/>
      <c r="Q57" s="71"/>
      <c r="R57" s="71"/>
      <c r="S57" s="71"/>
      <c r="T57" s="71"/>
      <c r="U57" s="71"/>
      <c r="V57" s="71"/>
      <c r="W57" s="72"/>
    </row>
    <row r="58" spans="1:23" ht="21">
      <c r="A58" s="62"/>
      <c r="B58" s="168"/>
      <c r="C58" s="65"/>
      <c r="D58" s="219" t="s">
        <v>105</v>
      </c>
      <c r="E58" s="65"/>
      <c r="F58" s="65"/>
      <c r="G58" s="65"/>
      <c r="H58" s="65"/>
      <c r="I58" s="65"/>
      <c r="J58" s="66"/>
      <c r="K58" s="331"/>
      <c r="L58" s="68" t="s">
        <v>38</v>
      </c>
      <c r="M58" s="332"/>
      <c r="N58" s="69">
        <f>INT(K58*M58)</f>
        <v>0</v>
      </c>
      <c r="O58" s="70"/>
      <c r="P58" s="71"/>
      <c r="Q58" s="71"/>
      <c r="R58" s="71"/>
      <c r="S58" s="71"/>
      <c r="T58" s="71"/>
      <c r="U58" s="71"/>
      <c r="V58" s="71"/>
      <c r="W58" s="72"/>
    </row>
    <row r="59" spans="1:23" ht="21">
      <c r="A59" s="62"/>
      <c r="B59" s="168"/>
      <c r="C59" s="65"/>
      <c r="D59" s="219" t="s">
        <v>106</v>
      </c>
      <c r="E59" s="65"/>
      <c r="F59" s="65"/>
      <c r="G59" s="65"/>
      <c r="H59" s="65"/>
      <c r="I59" s="65"/>
      <c r="J59" s="66"/>
      <c r="K59" s="331"/>
      <c r="L59" s="68" t="s">
        <v>38</v>
      </c>
      <c r="M59" s="332"/>
      <c r="N59" s="69">
        <f>INT(K59*M59)</f>
        <v>0</v>
      </c>
      <c r="O59" s="70"/>
      <c r="P59" s="71"/>
      <c r="Q59" s="71"/>
      <c r="R59" s="71"/>
      <c r="S59" s="71"/>
      <c r="T59" s="71"/>
      <c r="U59" s="71"/>
      <c r="V59" s="71"/>
      <c r="W59" s="72"/>
    </row>
    <row r="60" spans="1:23" ht="21">
      <c r="A60" s="62"/>
      <c r="B60" s="168"/>
      <c r="C60" s="65"/>
      <c r="D60" s="219" t="s">
        <v>107</v>
      </c>
      <c r="E60" s="65"/>
      <c r="F60" s="65"/>
      <c r="G60" s="65"/>
      <c r="H60" s="65"/>
      <c r="I60" s="65"/>
      <c r="J60" s="66"/>
      <c r="K60" s="331"/>
      <c r="L60" s="68" t="s">
        <v>38</v>
      </c>
      <c r="M60" s="332"/>
      <c r="N60" s="69">
        <f>INT(K60*M60)</f>
        <v>0</v>
      </c>
      <c r="O60" s="70"/>
      <c r="P60" s="71"/>
      <c r="Q60" s="71"/>
      <c r="R60" s="71"/>
      <c r="S60" s="71"/>
      <c r="T60" s="71"/>
      <c r="U60" s="71"/>
      <c r="V60" s="71"/>
      <c r="W60" s="72"/>
    </row>
    <row r="61" spans="1:23" ht="21">
      <c r="A61" s="62"/>
      <c r="B61" s="168"/>
      <c r="C61" s="65" t="s">
        <v>108</v>
      </c>
      <c r="D61" s="65"/>
      <c r="E61" s="65"/>
      <c r="F61" s="65"/>
      <c r="G61" s="65"/>
      <c r="H61" s="65"/>
      <c r="I61" s="65"/>
      <c r="J61" s="66"/>
      <c r="K61" s="67"/>
      <c r="L61" s="68"/>
      <c r="M61" s="73"/>
      <c r="N61" s="73"/>
      <c r="O61" s="70"/>
      <c r="P61" s="71"/>
      <c r="Q61" s="71"/>
      <c r="R61" s="71"/>
      <c r="S61" s="71"/>
      <c r="T61" s="71"/>
      <c r="U61" s="71"/>
      <c r="V61" s="71"/>
      <c r="W61" s="72"/>
    </row>
    <row r="62" spans="1:23" ht="21">
      <c r="A62" s="62"/>
      <c r="B62" s="168"/>
      <c r="C62" s="65"/>
      <c r="D62" s="219" t="s">
        <v>103</v>
      </c>
      <c r="E62" s="65"/>
      <c r="F62" s="65"/>
      <c r="G62" s="65"/>
      <c r="H62" s="65"/>
      <c r="I62" s="65"/>
      <c r="J62" s="66"/>
      <c r="K62" s="331"/>
      <c r="L62" s="68" t="s">
        <v>38</v>
      </c>
      <c r="M62" s="332"/>
      <c r="N62" s="73">
        <f>INT(K62*M62)</f>
        <v>0</v>
      </c>
      <c r="O62" s="70"/>
      <c r="P62" s="71"/>
      <c r="Q62" s="71"/>
      <c r="R62" s="71"/>
      <c r="S62" s="71"/>
      <c r="T62" s="71"/>
      <c r="U62" s="71"/>
      <c r="V62" s="71"/>
      <c r="W62" s="72"/>
    </row>
    <row r="63" spans="1:23" ht="21">
      <c r="A63" s="62"/>
      <c r="B63" s="168"/>
      <c r="C63" s="65"/>
      <c r="D63" s="219" t="s">
        <v>104</v>
      </c>
      <c r="E63" s="65"/>
      <c r="F63" s="65"/>
      <c r="G63" s="65"/>
      <c r="H63" s="65"/>
      <c r="I63" s="65"/>
      <c r="J63" s="66"/>
      <c r="K63" s="331"/>
      <c r="L63" s="68" t="s">
        <v>38</v>
      </c>
      <c r="M63" s="332"/>
      <c r="N63" s="73">
        <f>INT(K63*M63)</f>
        <v>0</v>
      </c>
      <c r="O63" s="70"/>
      <c r="P63" s="71"/>
      <c r="Q63" s="71"/>
      <c r="R63" s="71"/>
      <c r="S63" s="71"/>
      <c r="T63" s="71"/>
      <c r="U63" s="71"/>
      <c r="V63" s="71"/>
      <c r="W63" s="72"/>
    </row>
    <row r="64" spans="1:23" ht="21">
      <c r="A64" s="62"/>
      <c r="B64" s="168"/>
      <c r="C64" s="65"/>
      <c r="D64" s="219" t="s">
        <v>105</v>
      </c>
      <c r="E64" s="65"/>
      <c r="F64" s="65"/>
      <c r="G64" s="65"/>
      <c r="H64" s="65"/>
      <c r="I64" s="65"/>
      <c r="J64" s="66"/>
      <c r="K64" s="331"/>
      <c r="L64" s="68" t="s">
        <v>38</v>
      </c>
      <c r="M64" s="332"/>
      <c r="N64" s="73">
        <f>INT(K64*M64)</f>
        <v>0</v>
      </c>
      <c r="O64" s="70"/>
      <c r="P64" s="71"/>
      <c r="Q64" s="71"/>
      <c r="R64" s="71"/>
      <c r="S64" s="71"/>
      <c r="T64" s="71"/>
      <c r="U64" s="71"/>
      <c r="V64" s="71"/>
      <c r="W64" s="72"/>
    </row>
    <row r="65" spans="1:23" ht="21">
      <c r="A65" s="62"/>
      <c r="B65" s="168"/>
      <c r="C65" s="65"/>
      <c r="D65" s="219" t="s">
        <v>106</v>
      </c>
      <c r="E65" s="65"/>
      <c r="F65" s="65"/>
      <c r="G65" s="65"/>
      <c r="H65" s="65"/>
      <c r="I65" s="65"/>
      <c r="J65" s="66"/>
      <c r="K65" s="331"/>
      <c r="L65" s="68" t="s">
        <v>38</v>
      </c>
      <c r="M65" s="332"/>
      <c r="N65" s="73">
        <f>INT(K65*M65)</f>
        <v>0</v>
      </c>
      <c r="O65" s="70"/>
      <c r="P65" s="71"/>
      <c r="Q65" s="71"/>
      <c r="R65" s="71"/>
      <c r="S65" s="71"/>
      <c r="T65" s="71"/>
      <c r="U65" s="71"/>
      <c r="V65" s="71"/>
      <c r="W65" s="72"/>
    </row>
    <row r="66" spans="1:23" ht="21">
      <c r="A66" s="62"/>
      <c r="B66" s="168"/>
      <c r="C66" s="65"/>
      <c r="D66" s="219" t="s">
        <v>107</v>
      </c>
      <c r="E66" s="65"/>
      <c r="F66" s="65"/>
      <c r="G66" s="65"/>
      <c r="H66" s="65"/>
      <c r="I66" s="65"/>
      <c r="J66" s="66"/>
      <c r="K66" s="331"/>
      <c r="L66" s="68" t="s">
        <v>38</v>
      </c>
      <c r="M66" s="332"/>
      <c r="N66" s="73">
        <f>INT(K66*M66)</f>
        <v>0</v>
      </c>
      <c r="O66" s="70"/>
      <c r="P66" s="71"/>
      <c r="Q66" s="71"/>
      <c r="R66" s="71"/>
      <c r="S66" s="71"/>
      <c r="T66" s="71"/>
      <c r="U66" s="71"/>
      <c r="V66" s="71"/>
      <c r="W66" s="72"/>
    </row>
    <row r="67" spans="1:23" ht="21">
      <c r="A67" s="62"/>
      <c r="B67" s="75" t="s">
        <v>109</v>
      </c>
      <c r="C67" s="65"/>
      <c r="D67" s="65"/>
      <c r="E67" s="65"/>
      <c r="F67" s="65"/>
      <c r="G67" s="65"/>
      <c r="H67" s="65"/>
      <c r="I67" s="65"/>
      <c r="J67" s="66"/>
      <c r="K67" s="67"/>
      <c r="L67" s="68"/>
      <c r="M67" s="73"/>
      <c r="N67" s="73">
        <f>SUM(N56:N66)</f>
        <v>0</v>
      </c>
      <c r="O67" s="465" t="str">
        <f>N52&amp;O52&amp;P52</f>
        <v>1式当たり</v>
      </c>
      <c r="P67" s="466"/>
      <c r="Q67" s="466"/>
      <c r="R67" s="466"/>
      <c r="S67" s="466"/>
      <c r="T67" s="466"/>
      <c r="U67" s="466"/>
      <c r="V67" s="466"/>
      <c r="W67" s="467"/>
    </row>
    <row r="68" spans="1:23" ht="21">
      <c r="A68" s="62"/>
      <c r="B68" s="77"/>
      <c r="C68" s="166"/>
      <c r="D68" s="166"/>
      <c r="E68" s="166"/>
      <c r="F68" s="166"/>
      <c r="G68" s="166"/>
      <c r="H68" s="166"/>
      <c r="I68" s="166"/>
      <c r="J68" s="79"/>
      <c r="K68" s="67"/>
      <c r="L68" s="80"/>
      <c r="M68" s="80"/>
      <c r="N68" s="80"/>
      <c r="O68" s="81"/>
      <c r="P68" s="82"/>
      <c r="Q68" s="82"/>
      <c r="R68" s="82"/>
      <c r="S68" s="82"/>
      <c r="T68" s="82"/>
      <c r="U68" s="82"/>
      <c r="V68" s="82"/>
      <c r="W68" s="83"/>
    </row>
    <row r="69" spans="1:23" ht="21">
      <c r="A69" s="62"/>
      <c r="B69" s="220" t="s">
        <v>110</v>
      </c>
      <c r="C69" s="166"/>
      <c r="D69" s="166"/>
      <c r="E69" s="166"/>
      <c r="F69" s="166"/>
      <c r="G69" s="166"/>
      <c r="H69" s="166"/>
      <c r="I69" s="166"/>
      <c r="J69" s="79"/>
      <c r="K69" s="67">
        <v>1</v>
      </c>
      <c r="L69" s="68" t="str">
        <f>O52</f>
        <v>式</v>
      </c>
      <c r="M69" s="80"/>
      <c r="N69" s="221">
        <f>ROUNDDOWN(N67/N52,0)</f>
        <v>0</v>
      </c>
      <c r="O69" s="165"/>
      <c r="P69" s="166"/>
      <c r="Q69" s="166"/>
      <c r="R69" s="166"/>
      <c r="S69" s="166"/>
      <c r="T69" s="166"/>
      <c r="U69" s="166"/>
      <c r="V69" s="166"/>
      <c r="W69" s="167"/>
    </row>
    <row r="70" spans="1:23" ht="21">
      <c r="A70" s="62"/>
      <c r="B70" s="220"/>
      <c r="C70" s="166"/>
      <c r="D70" s="166"/>
      <c r="E70" s="166"/>
      <c r="F70" s="166"/>
      <c r="G70" s="166"/>
      <c r="H70" s="166"/>
      <c r="I70" s="166"/>
      <c r="J70" s="79"/>
      <c r="K70" s="67"/>
      <c r="L70" s="68"/>
      <c r="M70" s="80"/>
      <c r="N70" s="221"/>
      <c r="O70" s="165"/>
      <c r="P70" s="166"/>
      <c r="Q70" s="166"/>
      <c r="R70" s="166"/>
      <c r="S70" s="166"/>
      <c r="T70" s="166"/>
      <c r="U70" s="166"/>
      <c r="V70" s="166"/>
      <c r="W70" s="167"/>
    </row>
    <row r="71" spans="1:23" ht="21">
      <c r="A71" s="62"/>
      <c r="B71" s="220"/>
      <c r="C71" s="166"/>
      <c r="D71" s="166"/>
      <c r="E71" s="166"/>
      <c r="F71" s="166"/>
      <c r="G71" s="166"/>
      <c r="H71" s="166"/>
      <c r="I71" s="166"/>
      <c r="J71" s="79"/>
      <c r="K71" s="67"/>
      <c r="L71" s="68"/>
      <c r="M71" s="80"/>
      <c r="N71" s="221"/>
      <c r="O71" s="165"/>
      <c r="P71" s="166"/>
      <c r="Q71" s="166"/>
      <c r="R71" s="166"/>
      <c r="S71" s="166"/>
      <c r="T71" s="166"/>
      <c r="U71" s="166"/>
      <c r="V71" s="166"/>
      <c r="W71" s="167"/>
    </row>
    <row r="72" spans="1:23" ht="21">
      <c r="A72" s="62"/>
      <c r="B72" s="220"/>
      <c r="C72" s="166"/>
      <c r="D72" s="166"/>
      <c r="E72" s="166"/>
      <c r="F72" s="166"/>
      <c r="G72" s="166"/>
      <c r="H72" s="166"/>
      <c r="I72" s="166"/>
      <c r="J72" s="79"/>
      <c r="K72" s="67"/>
      <c r="L72" s="68"/>
      <c r="M72" s="80"/>
      <c r="N72" s="221"/>
      <c r="O72" s="165"/>
      <c r="P72" s="166"/>
      <c r="Q72" s="166"/>
      <c r="R72" s="166"/>
      <c r="S72" s="166"/>
      <c r="T72" s="166"/>
      <c r="U72" s="166"/>
      <c r="V72" s="166"/>
      <c r="W72" s="167"/>
    </row>
    <row r="73" spans="1:23" ht="21">
      <c r="A73" s="62"/>
      <c r="B73" s="220"/>
      <c r="C73" s="166"/>
      <c r="D73" s="166"/>
      <c r="E73" s="166"/>
      <c r="F73" s="166"/>
      <c r="G73" s="166"/>
      <c r="H73" s="166"/>
      <c r="I73" s="166"/>
      <c r="J73" s="79"/>
      <c r="K73" s="67"/>
      <c r="L73" s="68"/>
      <c r="M73" s="80"/>
      <c r="N73" s="221"/>
      <c r="O73" s="165"/>
      <c r="P73" s="166"/>
      <c r="Q73" s="166"/>
      <c r="R73" s="166"/>
      <c r="S73" s="166"/>
      <c r="T73" s="166"/>
      <c r="U73" s="166"/>
      <c r="V73" s="166"/>
      <c r="W73" s="167"/>
    </row>
    <row r="74" spans="1:23" ht="21">
      <c r="A74" s="62"/>
      <c r="B74" s="168"/>
      <c r="C74" s="65"/>
      <c r="D74" s="65"/>
      <c r="E74" s="65"/>
      <c r="F74" s="65"/>
      <c r="G74" s="65"/>
      <c r="H74" s="65"/>
      <c r="I74" s="65"/>
      <c r="J74" s="66"/>
      <c r="K74" s="67"/>
      <c r="L74" s="68"/>
      <c r="M74" s="73"/>
      <c r="N74" s="73"/>
      <c r="O74" s="86"/>
      <c r="P74" s="87"/>
      <c r="Q74" s="87"/>
      <c r="R74" s="87"/>
      <c r="S74" s="87"/>
      <c r="T74" s="87"/>
      <c r="U74" s="87"/>
      <c r="V74" s="87"/>
      <c r="W74" s="88"/>
    </row>
    <row r="75" spans="1:23" ht="21">
      <c r="A75" s="62"/>
      <c r="B75" s="89"/>
      <c r="C75" s="90"/>
      <c r="D75" s="90"/>
      <c r="E75" s="90"/>
      <c r="F75" s="90"/>
      <c r="G75" s="90"/>
      <c r="H75" s="90"/>
      <c r="I75" s="90"/>
      <c r="J75" s="91"/>
      <c r="K75" s="92"/>
      <c r="L75" s="93"/>
      <c r="M75" s="93"/>
      <c r="N75" s="93"/>
      <c r="O75" s="94"/>
      <c r="P75" s="90"/>
      <c r="Q75" s="90"/>
      <c r="R75" s="90"/>
      <c r="S75" s="90"/>
      <c r="T75" s="90"/>
      <c r="U75" s="90"/>
      <c r="V75" s="90"/>
      <c r="W75" s="95"/>
    </row>
    <row r="76" spans="1:23" s="46" customFormat="1" ht="24">
      <c r="A76" s="42"/>
      <c r="B76" s="43"/>
      <c r="C76" s="475" t="s">
        <v>29</v>
      </c>
      <c r="D76" s="480" t="str">
        <f>'明細（設計）'!D1:L1</f>
        <v>デジタル基盤情報整備</v>
      </c>
      <c r="E76" s="477"/>
      <c r="F76" s="477"/>
      <c r="G76" s="477"/>
      <c r="H76" s="477"/>
      <c r="I76" s="477"/>
      <c r="J76" s="477"/>
      <c r="K76" s="477"/>
      <c r="L76" s="477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5"/>
    </row>
    <row r="77" spans="1:23" s="52" customFormat="1" ht="24">
      <c r="A77" s="42"/>
      <c r="B77" s="47">
        <v>15</v>
      </c>
      <c r="C77" s="475"/>
      <c r="D77" s="481" t="str">
        <f>'設計内訳（基盤情報整備）'!G20</f>
        <v>橋梁・トンネル管理レイヤー</v>
      </c>
      <c r="E77" s="482"/>
      <c r="F77" s="482"/>
      <c r="G77" s="482"/>
      <c r="H77" s="482"/>
      <c r="I77" s="482"/>
      <c r="J77" s="482"/>
      <c r="K77" s="482"/>
      <c r="L77" s="482"/>
      <c r="M77" s="48"/>
      <c r="N77" s="49">
        <v>1</v>
      </c>
      <c r="O77" s="50" t="s">
        <v>177</v>
      </c>
      <c r="P77" s="50" t="s">
        <v>31</v>
      </c>
      <c r="Q77" s="50"/>
      <c r="R77" s="50"/>
      <c r="S77" s="50"/>
      <c r="T77" s="50"/>
      <c r="U77" s="50"/>
      <c r="V77" s="50"/>
      <c r="W77" s="51"/>
    </row>
    <row r="78" spans="1:23" s="53" customFormat="1" ht="5.25">
      <c r="B78" s="54"/>
      <c r="C78" s="55"/>
      <c r="D78" s="56"/>
      <c r="E78" s="57"/>
      <c r="F78" s="57"/>
      <c r="G78" s="57"/>
      <c r="H78" s="57"/>
      <c r="I78" s="57"/>
      <c r="J78" s="58"/>
      <c r="K78" s="58"/>
      <c r="M78" s="54"/>
      <c r="N78" s="58"/>
      <c r="O78" s="57"/>
      <c r="P78" s="57"/>
      <c r="Q78" s="57"/>
      <c r="R78" s="57"/>
      <c r="S78" s="57"/>
      <c r="T78" s="57"/>
      <c r="U78" s="57"/>
      <c r="V78" s="57"/>
      <c r="W78" s="58"/>
    </row>
    <row r="79" spans="1:23" ht="24">
      <c r="A79" s="59"/>
      <c r="B79" s="469" t="s">
        <v>32</v>
      </c>
      <c r="C79" s="470"/>
      <c r="D79" s="470"/>
      <c r="E79" s="470"/>
      <c r="F79" s="470"/>
      <c r="G79" s="470"/>
      <c r="H79" s="470"/>
      <c r="I79" s="470"/>
      <c r="J79" s="471"/>
      <c r="K79" s="60" t="s">
        <v>33</v>
      </c>
      <c r="L79" s="60" t="s">
        <v>0</v>
      </c>
      <c r="M79" s="61" t="s">
        <v>34</v>
      </c>
      <c r="N79" s="60" t="s">
        <v>3</v>
      </c>
      <c r="O79" s="472" t="s">
        <v>35</v>
      </c>
      <c r="P79" s="470"/>
      <c r="Q79" s="470"/>
      <c r="R79" s="470"/>
      <c r="S79" s="470"/>
      <c r="T79" s="470"/>
      <c r="U79" s="470"/>
      <c r="V79" s="470"/>
      <c r="W79" s="473"/>
    </row>
    <row r="80" spans="1:23" ht="21">
      <c r="A80" s="62"/>
      <c r="B80" s="169"/>
      <c r="C80" s="212" t="s">
        <v>102</v>
      </c>
      <c r="D80" s="212"/>
      <c r="E80" s="212"/>
      <c r="F80" s="212"/>
      <c r="G80" s="212"/>
      <c r="H80" s="212"/>
      <c r="I80" s="212"/>
      <c r="J80" s="213"/>
      <c r="K80" s="100"/>
      <c r="L80" s="214"/>
      <c r="M80" s="215"/>
      <c r="N80" s="215"/>
      <c r="O80" s="216"/>
      <c r="P80" s="217"/>
      <c r="Q80" s="217"/>
      <c r="R80" s="217"/>
      <c r="S80" s="217"/>
      <c r="T80" s="217"/>
      <c r="U80" s="217"/>
      <c r="V80" s="217"/>
      <c r="W80" s="218"/>
    </row>
    <row r="81" spans="1:23" ht="21">
      <c r="A81" s="62"/>
      <c r="B81" s="168"/>
      <c r="C81" s="65"/>
      <c r="D81" s="219" t="s">
        <v>103</v>
      </c>
      <c r="E81" s="65"/>
      <c r="F81" s="65"/>
      <c r="G81" s="65"/>
      <c r="H81" s="65"/>
      <c r="I81" s="65"/>
      <c r="J81" s="66"/>
      <c r="K81" s="331"/>
      <c r="L81" s="68" t="s">
        <v>38</v>
      </c>
      <c r="M81" s="332"/>
      <c r="N81" s="69">
        <f>INT(K81*M81)</f>
        <v>0</v>
      </c>
      <c r="O81" s="70"/>
      <c r="P81" s="71"/>
      <c r="Q81" s="71"/>
      <c r="R81" s="71"/>
      <c r="S81" s="71"/>
      <c r="T81" s="71"/>
      <c r="U81" s="71"/>
      <c r="V81" s="71"/>
      <c r="W81" s="72"/>
    </row>
    <row r="82" spans="1:23" ht="21">
      <c r="A82" s="62"/>
      <c r="B82" s="168"/>
      <c r="C82" s="65"/>
      <c r="D82" s="219" t="s">
        <v>104</v>
      </c>
      <c r="E82" s="65"/>
      <c r="F82" s="65"/>
      <c r="G82" s="65"/>
      <c r="H82" s="65"/>
      <c r="I82" s="65"/>
      <c r="J82" s="66"/>
      <c r="K82" s="331"/>
      <c r="L82" s="68" t="s">
        <v>38</v>
      </c>
      <c r="M82" s="332"/>
      <c r="N82" s="69">
        <f>INT(K82*M82)</f>
        <v>0</v>
      </c>
      <c r="O82" s="70"/>
      <c r="P82" s="71"/>
      <c r="Q82" s="71"/>
      <c r="R82" s="71"/>
      <c r="S82" s="71"/>
      <c r="T82" s="71"/>
      <c r="U82" s="71"/>
      <c r="V82" s="71"/>
      <c r="W82" s="72"/>
    </row>
    <row r="83" spans="1:23" ht="21">
      <c r="A83" s="62"/>
      <c r="B83" s="168"/>
      <c r="C83" s="65"/>
      <c r="D83" s="219" t="s">
        <v>105</v>
      </c>
      <c r="E83" s="65"/>
      <c r="F83" s="65"/>
      <c r="G83" s="65"/>
      <c r="H83" s="65"/>
      <c r="I83" s="65"/>
      <c r="J83" s="66"/>
      <c r="K83" s="331"/>
      <c r="L83" s="68" t="s">
        <v>38</v>
      </c>
      <c r="M83" s="332"/>
      <c r="N83" s="69">
        <f>INT(K83*M83)</f>
        <v>0</v>
      </c>
      <c r="O83" s="70"/>
      <c r="P83" s="71"/>
      <c r="Q83" s="71"/>
      <c r="R83" s="71"/>
      <c r="S83" s="71"/>
      <c r="T83" s="71"/>
      <c r="U83" s="71"/>
      <c r="V83" s="71"/>
      <c r="W83" s="72"/>
    </row>
    <row r="84" spans="1:23" ht="21">
      <c r="A84" s="62"/>
      <c r="B84" s="168"/>
      <c r="C84" s="65"/>
      <c r="D84" s="219" t="s">
        <v>106</v>
      </c>
      <c r="E84" s="65"/>
      <c r="F84" s="65"/>
      <c r="G84" s="65"/>
      <c r="H84" s="65"/>
      <c r="I84" s="65"/>
      <c r="J84" s="66"/>
      <c r="K84" s="331"/>
      <c r="L84" s="68" t="s">
        <v>38</v>
      </c>
      <c r="M84" s="332"/>
      <c r="N84" s="69">
        <f>INT(K84*M84)</f>
        <v>0</v>
      </c>
      <c r="O84" s="70"/>
      <c r="P84" s="71"/>
      <c r="Q84" s="71"/>
      <c r="R84" s="71"/>
      <c r="S84" s="71"/>
      <c r="T84" s="71"/>
      <c r="U84" s="71"/>
      <c r="V84" s="71"/>
      <c r="W84" s="72"/>
    </row>
    <row r="85" spans="1:23" ht="21">
      <c r="A85" s="62"/>
      <c r="B85" s="168"/>
      <c r="C85" s="65"/>
      <c r="D85" s="219" t="s">
        <v>107</v>
      </c>
      <c r="E85" s="65"/>
      <c r="F85" s="65"/>
      <c r="G85" s="65"/>
      <c r="H85" s="65"/>
      <c r="I85" s="65"/>
      <c r="J85" s="66"/>
      <c r="K85" s="331"/>
      <c r="L85" s="68" t="s">
        <v>38</v>
      </c>
      <c r="M85" s="332"/>
      <c r="N85" s="69">
        <f>INT(K85*M85)</f>
        <v>0</v>
      </c>
      <c r="O85" s="70"/>
      <c r="P85" s="71"/>
      <c r="Q85" s="71"/>
      <c r="R85" s="71"/>
      <c r="S85" s="71"/>
      <c r="T85" s="71"/>
      <c r="U85" s="71"/>
      <c r="V85" s="71"/>
      <c r="W85" s="72"/>
    </row>
    <row r="86" spans="1:23" ht="21">
      <c r="A86" s="62"/>
      <c r="B86" s="168"/>
      <c r="C86" s="65" t="s">
        <v>108</v>
      </c>
      <c r="D86" s="65"/>
      <c r="E86" s="65"/>
      <c r="F86" s="65"/>
      <c r="G86" s="65"/>
      <c r="H86" s="65"/>
      <c r="I86" s="65"/>
      <c r="J86" s="66"/>
      <c r="K86" s="67"/>
      <c r="L86" s="68"/>
      <c r="M86" s="73"/>
      <c r="N86" s="73"/>
      <c r="O86" s="70"/>
      <c r="P86" s="71"/>
      <c r="Q86" s="71"/>
      <c r="R86" s="71"/>
      <c r="S86" s="71"/>
      <c r="T86" s="71"/>
      <c r="U86" s="71"/>
      <c r="V86" s="71"/>
      <c r="W86" s="72"/>
    </row>
    <row r="87" spans="1:23" ht="21">
      <c r="A87" s="62"/>
      <c r="B87" s="168"/>
      <c r="C87" s="65"/>
      <c r="D87" s="219" t="s">
        <v>103</v>
      </c>
      <c r="E87" s="65"/>
      <c r="F87" s="65"/>
      <c r="G87" s="65"/>
      <c r="H87" s="65"/>
      <c r="I87" s="65"/>
      <c r="J87" s="66"/>
      <c r="K87" s="331"/>
      <c r="L87" s="68" t="s">
        <v>38</v>
      </c>
      <c r="M87" s="332"/>
      <c r="N87" s="73">
        <f>INT(K87*M87)</f>
        <v>0</v>
      </c>
      <c r="O87" s="70"/>
      <c r="P87" s="71"/>
      <c r="Q87" s="71"/>
      <c r="R87" s="71"/>
      <c r="S87" s="71"/>
      <c r="T87" s="71"/>
      <c r="U87" s="71"/>
      <c r="V87" s="71"/>
      <c r="W87" s="72"/>
    </row>
    <row r="88" spans="1:23" ht="21">
      <c r="A88" s="62"/>
      <c r="B88" s="168"/>
      <c r="C88" s="65"/>
      <c r="D88" s="219" t="s">
        <v>104</v>
      </c>
      <c r="E88" s="65"/>
      <c r="F88" s="65"/>
      <c r="G88" s="65"/>
      <c r="H88" s="65"/>
      <c r="I88" s="65"/>
      <c r="J88" s="66"/>
      <c r="K88" s="331"/>
      <c r="L88" s="68" t="s">
        <v>38</v>
      </c>
      <c r="M88" s="332"/>
      <c r="N88" s="73">
        <f>INT(K88*M88)</f>
        <v>0</v>
      </c>
      <c r="O88" s="70"/>
      <c r="P88" s="71"/>
      <c r="Q88" s="71"/>
      <c r="R88" s="71"/>
      <c r="S88" s="71"/>
      <c r="T88" s="71"/>
      <c r="U88" s="71"/>
      <c r="V88" s="71"/>
      <c r="W88" s="72"/>
    </row>
    <row r="89" spans="1:23" ht="21">
      <c r="A89" s="62"/>
      <c r="B89" s="168"/>
      <c r="C89" s="65"/>
      <c r="D89" s="219" t="s">
        <v>105</v>
      </c>
      <c r="E89" s="65"/>
      <c r="F89" s="65"/>
      <c r="G89" s="65"/>
      <c r="H89" s="65"/>
      <c r="I89" s="65"/>
      <c r="J89" s="66"/>
      <c r="K89" s="331"/>
      <c r="L89" s="68" t="s">
        <v>38</v>
      </c>
      <c r="M89" s="332"/>
      <c r="N89" s="73">
        <f>INT(K89*M89)</f>
        <v>0</v>
      </c>
      <c r="O89" s="70"/>
      <c r="P89" s="71"/>
      <c r="Q89" s="71"/>
      <c r="R89" s="71"/>
      <c r="S89" s="71"/>
      <c r="T89" s="71"/>
      <c r="U89" s="71"/>
      <c r="V89" s="71"/>
      <c r="W89" s="72"/>
    </row>
    <row r="90" spans="1:23" ht="21">
      <c r="A90" s="62"/>
      <c r="B90" s="168"/>
      <c r="C90" s="65"/>
      <c r="D90" s="219" t="s">
        <v>106</v>
      </c>
      <c r="E90" s="65"/>
      <c r="F90" s="65"/>
      <c r="G90" s="65"/>
      <c r="H90" s="65"/>
      <c r="I90" s="65"/>
      <c r="J90" s="66"/>
      <c r="K90" s="331"/>
      <c r="L90" s="68" t="s">
        <v>38</v>
      </c>
      <c r="M90" s="332"/>
      <c r="N90" s="73">
        <f>INT(K90*M90)</f>
        <v>0</v>
      </c>
      <c r="O90" s="70"/>
      <c r="P90" s="71"/>
      <c r="Q90" s="71"/>
      <c r="R90" s="71"/>
      <c r="S90" s="71"/>
      <c r="T90" s="71"/>
      <c r="U90" s="71"/>
      <c r="V90" s="71"/>
      <c r="W90" s="72"/>
    </row>
    <row r="91" spans="1:23" ht="21">
      <c r="A91" s="62"/>
      <c r="B91" s="168"/>
      <c r="C91" s="65"/>
      <c r="D91" s="219" t="s">
        <v>107</v>
      </c>
      <c r="E91" s="65"/>
      <c r="F91" s="65"/>
      <c r="G91" s="65"/>
      <c r="H91" s="65"/>
      <c r="I91" s="65"/>
      <c r="J91" s="66"/>
      <c r="K91" s="331"/>
      <c r="L91" s="68" t="s">
        <v>38</v>
      </c>
      <c r="M91" s="332"/>
      <c r="N91" s="73">
        <f>INT(K91*M91)</f>
        <v>0</v>
      </c>
      <c r="O91" s="70"/>
      <c r="P91" s="71"/>
      <c r="Q91" s="71"/>
      <c r="R91" s="71"/>
      <c r="S91" s="71"/>
      <c r="T91" s="71"/>
      <c r="U91" s="71"/>
      <c r="V91" s="71"/>
      <c r="W91" s="72"/>
    </row>
    <row r="92" spans="1:23" ht="21">
      <c r="A92" s="62"/>
      <c r="B92" s="75" t="s">
        <v>109</v>
      </c>
      <c r="C92" s="65"/>
      <c r="D92" s="65"/>
      <c r="E92" s="65"/>
      <c r="F92" s="65"/>
      <c r="G92" s="65"/>
      <c r="H92" s="65"/>
      <c r="I92" s="65"/>
      <c r="J92" s="66"/>
      <c r="K92" s="67"/>
      <c r="L92" s="68"/>
      <c r="M92" s="73"/>
      <c r="N92" s="73">
        <f>SUM(N81:N91)</f>
        <v>0</v>
      </c>
      <c r="O92" s="465" t="str">
        <f>N77&amp;O77&amp;P77</f>
        <v>1式当たり</v>
      </c>
      <c r="P92" s="466"/>
      <c r="Q92" s="466"/>
      <c r="R92" s="466"/>
      <c r="S92" s="466"/>
      <c r="T92" s="466"/>
      <c r="U92" s="466"/>
      <c r="V92" s="466"/>
      <c r="W92" s="467"/>
    </row>
    <row r="93" spans="1:23" ht="21">
      <c r="A93" s="62"/>
      <c r="B93" s="77"/>
      <c r="C93" s="166"/>
      <c r="D93" s="166"/>
      <c r="E93" s="166"/>
      <c r="F93" s="166"/>
      <c r="G93" s="166"/>
      <c r="H93" s="166"/>
      <c r="I93" s="166"/>
      <c r="J93" s="79"/>
      <c r="K93" s="67"/>
      <c r="L93" s="80"/>
      <c r="M93" s="80"/>
      <c r="N93" s="80"/>
      <c r="O93" s="81"/>
      <c r="P93" s="82"/>
      <c r="Q93" s="82"/>
      <c r="R93" s="82"/>
      <c r="S93" s="82"/>
      <c r="T93" s="82"/>
      <c r="U93" s="82"/>
      <c r="V93" s="82"/>
      <c r="W93" s="83"/>
    </row>
    <row r="94" spans="1:23" ht="21">
      <c r="A94" s="62"/>
      <c r="B94" s="220" t="s">
        <v>110</v>
      </c>
      <c r="C94" s="166"/>
      <c r="D94" s="166"/>
      <c r="E94" s="166"/>
      <c r="F94" s="166"/>
      <c r="G94" s="166"/>
      <c r="H94" s="166"/>
      <c r="I94" s="166"/>
      <c r="J94" s="79"/>
      <c r="K94" s="67">
        <v>1</v>
      </c>
      <c r="L94" s="68" t="str">
        <f>O77</f>
        <v>式</v>
      </c>
      <c r="M94" s="80"/>
      <c r="N94" s="221">
        <f>ROUNDDOWN(N92/N77,0)</f>
        <v>0</v>
      </c>
      <c r="O94" s="165"/>
      <c r="P94" s="166"/>
      <c r="Q94" s="166"/>
      <c r="R94" s="166"/>
      <c r="S94" s="166"/>
      <c r="T94" s="166"/>
      <c r="U94" s="166"/>
      <c r="V94" s="166"/>
      <c r="W94" s="167"/>
    </row>
    <row r="95" spans="1:23" ht="21">
      <c r="A95" s="62"/>
      <c r="B95" s="220"/>
      <c r="C95" s="166"/>
      <c r="D95" s="166"/>
      <c r="E95" s="166"/>
      <c r="F95" s="166"/>
      <c r="G95" s="166"/>
      <c r="H95" s="166"/>
      <c r="I95" s="166"/>
      <c r="J95" s="79"/>
      <c r="K95" s="67"/>
      <c r="L95" s="68"/>
      <c r="M95" s="80"/>
      <c r="N95" s="221"/>
      <c r="O95" s="165"/>
      <c r="P95" s="166"/>
      <c r="Q95" s="166"/>
      <c r="R95" s="166"/>
      <c r="S95" s="166"/>
      <c r="T95" s="166"/>
      <c r="U95" s="166"/>
      <c r="V95" s="166"/>
      <c r="W95" s="167"/>
    </row>
    <row r="96" spans="1:23" ht="21">
      <c r="A96" s="62"/>
      <c r="B96" s="220"/>
      <c r="C96" s="166"/>
      <c r="D96" s="166"/>
      <c r="E96" s="166"/>
      <c r="F96" s="166"/>
      <c r="G96" s="166"/>
      <c r="H96" s="166"/>
      <c r="I96" s="166"/>
      <c r="J96" s="79"/>
      <c r="K96" s="67"/>
      <c r="L96" s="68"/>
      <c r="M96" s="80"/>
      <c r="N96" s="221"/>
      <c r="O96" s="165"/>
      <c r="P96" s="166"/>
      <c r="Q96" s="166"/>
      <c r="R96" s="166"/>
      <c r="S96" s="166"/>
      <c r="T96" s="166"/>
      <c r="U96" s="166"/>
      <c r="V96" s="166"/>
      <c r="W96" s="167"/>
    </row>
    <row r="97" spans="1:23" ht="21">
      <c r="A97" s="62"/>
      <c r="B97" s="220"/>
      <c r="C97" s="166"/>
      <c r="D97" s="166"/>
      <c r="E97" s="166"/>
      <c r="F97" s="166"/>
      <c r="G97" s="166"/>
      <c r="H97" s="166"/>
      <c r="I97" s="166"/>
      <c r="J97" s="79"/>
      <c r="K97" s="67"/>
      <c r="L97" s="68"/>
      <c r="M97" s="80"/>
      <c r="N97" s="221"/>
      <c r="O97" s="165"/>
      <c r="P97" s="166"/>
      <c r="Q97" s="166"/>
      <c r="R97" s="166"/>
      <c r="S97" s="166"/>
      <c r="T97" s="166"/>
      <c r="U97" s="166"/>
      <c r="V97" s="166"/>
      <c r="W97" s="167"/>
    </row>
    <row r="98" spans="1:23" ht="21">
      <c r="A98" s="62"/>
      <c r="B98" s="220"/>
      <c r="C98" s="166"/>
      <c r="D98" s="166"/>
      <c r="E98" s="166"/>
      <c r="F98" s="166"/>
      <c r="G98" s="166"/>
      <c r="H98" s="166"/>
      <c r="I98" s="166"/>
      <c r="J98" s="79"/>
      <c r="K98" s="67"/>
      <c r="L98" s="68"/>
      <c r="M98" s="80"/>
      <c r="N98" s="221"/>
      <c r="O98" s="165"/>
      <c r="P98" s="166"/>
      <c r="Q98" s="166"/>
      <c r="R98" s="166"/>
      <c r="S98" s="166"/>
      <c r="T98" s="166"/>
      <c r="U98" s="166"/>
      <c r="V98" s="166"/>
      <c r="W98" s="167"/>
    </row>
    <row r="99" spans="1:23" ht="21">
      <c r="A99" s="62"/>
      <c r="B99" s="168"/>
      <c r="C99" s="65"/>
      <c r="D99" s="65"/>
      <c r="E99" s="65"/>
      <c r="F99" s="65"/>
      <c r="G99" s="65"/>
      <c r="H99" s="65"/>
      <c r="I99" s="65"/>
      <c r="J99" s="66"/>
      <c r="K99" s="67"/>
      <c r="L99" s="68"/>
      <c r="M99" s="73"/>
      <c r="N99" s="73"/>
      <c r="O99" s="86"/>
      <c r="P99" s="87"/>
      <c r="Q99" s="87"/>
      <c r="R99" s="87"/>
      <c r="S99" s="87"/>
      <c r="T99" s="87"/>
      <c r="U99" s="87"/>
      <c r="V99" s="87"/>
      <c r="W99" s="88"/>
    </row>
    <row r="100" spans="1:23" ht="21">
      <c r="A100" s="62"/>
      <c r="B100" s="89"/>
      <c r="C100" s="90"/>
      <c r="D100" s="90"/>
      <c r="E100" s="90"/>
      <c r="F100" s="90"/>
      <c r="G100" s="90"/>
      <c r="H100" s="90"/>
      <c r="I100" s="90"/>
      <c r="J100" s="91"/>
      <c r="K100" s="92"/>
      <c r="L100" s="93"/>
      <c r="M100" s="93"/>
      <c r="N100" s="93"/>
      <c r="O100" s="94"/>
      <c r="P100" s="90"/>
      <c r="Q100" s="90"/>
      <c r="R100" s="90"/>
      <c r="S100" s="90"/>
      <c r="T100" s="90"/>
      <c r="U100" s="90"/>
      <c r="V100" s="90"/>
      <c r="W100" s="95"/>
    </row>
    <row r="101" spans="1:23" s="46" customFormat="1" ht="24">
      <c r="A101" s="42"/>
      <c r="B101" s="43"/>
      <c r="C101" s="475" t="s">
        <v>29</v>
      </c>
      <c r="D101" s="480" t="str">
        <f>'明細（設計）'!D76:L76</f>
        <v>デジタル基盤情報整備</v>
      </c>
      <c r="E101" s="477"/>
      <c r="F101" s="477"/>
      <c r="G101" s="477"/>
      <c r="H101" s="477"/>
      <c r="I101" s="477"/>
      <c r="J101" s="477"/>
      <c r="K101" s="477"/>
      <c r="L101" s="477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5"/>
    </row>
    <row r="102" spans="1:23" s="52" customFormat="1" ht="24">
      <c r="A102" s="42"/>
      <c r="B102" s="47">
        <v>16</v>
      </c>
      <c r="C102" s="475"/>
      <c r="D102" s="481" t="str">
        <f>'設計内訳（基盤情報整備）'!G24</f>
        <v>防犯灯レイヤー</v>
      </c>
      <c r="E102" s="482"/>
      <c r="F102" s="482"/>
      <c r="G102" s="482"/>
      <c r="H102" s="482"/>
      <c r="I102" s="482"/>
      <c r="J102" s="482"/>
      <c r="K102" s="482"/>
      <c r="L102" s="482"/>
      <c r="M102" s="48"/>
      <c r="N102" s="49">
        <v>1</v>
      </c>
      <c r="O102" s="50" t="s">
        <v>177</v>
      </c>
      <c r="P102" s="50" t="s">
        <v>31</v>
      </c>
      <c r="Q102" s="50"/>
      <c r="R102" s="50"/>
      <c r="S102" s="50"/>
      <c r="T102" s="50"/>
      <c r="U102" s="50"/>
      <c r="V102" s="50"/>
      <c r="W102" s="51"/>
    </row>
    <row r="103" spans="1:23" s="53" customFormat="1" ht="5.25">
      <c r="B103" s="54"/>
      <c r="C103" s="55"/>
      <c r="D103" s="56"/>
      <c r="E103" s="57"/>
      <c r="F103" s="57"/>
      <c r="G103" s="57"/>
      <c r="H103" s="57"/>
      <c r="I103" s="57"/>
      <c r="J103" s="58"/>
      <c r="K103" s="58"/>
      <c r="M103" s="54"/>
      <c r="N103" s="58"/>
      <c r="O103" s="57"/>
      <c r="P103" s="57"/>
      <c r="Q103" s="57"/>
      <c r="R103" s="57"/>
      <c r="S103" s="57"/>
      <c r="T103" s="57"/>
      <c r="U103" s="57"/>
      <c r="V103" s="57"/>
      <c r="W103" s="58"/>
    </row>
    <row r="104" spans="1:23" ht="24">
      <c r="A104" s="59"/>
      <c r="B104" s="469" t="s">
        <v>32</v>
      </c>
      <c r="C104" s="470"/>
      <c r="D104" s="470"/>
      <c r="E104" s="470"/>
      <c r="F104" s="470"/>
      <c r="G104" s="470"/>
      <c r="H104" s="470"/>
      <c r="I104" s="470"/>
      <c r="J104" s="471"/>
      <c r="K104" s="60" t="s">
        <v>33</v>
      </c>
      <c r="L104" s="60" t="s">
        <v>0</v>
      </c>
      <c r="M104" s="61" t="s">
        <v>34</v>
      </c>
      <c r="N104" s="60" t="s">
        <v>3</v>
      </c>
      <c r="O104" s="472" t="s">
        <v>35</v>
      </c>
      <c r="P104" s="470"/>
      <c r="Q104" s="470"/>
      <c r="R104" s="470"/>
      <c r="S104" s="470"/>
      <c r="T104" s="470"/>
      <c r="U104" s="470"/>
      <c r="V104" s="470"/>
      <c r="W104" s="473"/>
    </row>
    <row r="105" spans="1:23" ht="21">
      <c r="A105" s="62"/>
      <c r="B105" s="169"/>
      <c r="C105" s="212" t="s">
        <v>102</v>
      </c>
      <c r="D105" s="212"/>
      <c r="E105" s="212"/>
      <c r="F105" s="212"/>
      <c r="G105" s="212"/>
      <c r="H105" s="212"/>
      <c r="I105" s="212"/>
      <c r="J105" s="213"/>
      <c r="K105" s="100"/>
      <c r="L105" s="214"/>
      <c r="M105" s="215"/>
      <c r="N105" s="215"/>
      <c r="O105" s="216"/>
      <c r="P105" s="217"/>
      <c r="Q105" s="217"/>
      <c r="R105" s="217"/>
      <c r="S105" s="217"/>
      <c r="T105" s="217"/>
      <c r="U105" s="217"/>
      <c r="V105" s="217"/>
      <c r="W105" s="218"/>
    </row>
    <row r="106" spans="1:23" ht="21">
      <c r="A106" s="62"/>
      <c r="B106" s="168"/>
      <c r="C106" s="65"/>
      <c r="D106" s="219" t="s">
        <v>103</v>
      </c>
      <c r="E106" s="65"/>
      <c r="F106" s="65"/>
      <c r="G106" s="65"/>
      <c r="H106" s="65"/>
      <c r="I106" s="65"/>
      <c r="J106" s="66"/>
      <c r="K106" s="331"/>
      <c r="L106" s="68" t="s">
        <v>38</v>
      </c>
      <c r="M106" s="332"/>
      <c r="N106" s="69">
        <f>INT(K106*M106)</f>
        <v>0</v>
      </c>
      <c r="O106" s="70"/>
      <c r="P106" s="71"/>
      <c r="Q106" s="71"/>
      <c r="R106" s="71"/>
      <c r="S106" s="71"/>
      <c r="T106" s="71"/>
      <c r="U106" s="71"/>
      <c r="V106" s="71"/>
      <c r="W106" s="72"/>
    </row>
    <row r="107" spans="1:23" ht="21">
      <c r="A107" s="62"/>
      <c r="B107" s="168"/>
      <c r="C107" s="65"/>
      <c r="D107" s="219" t="s">
        <v>104</v>
      </c>
      <c r="E107" s="65"/>
      <c r="F107" s="65"/>
      <c r="G107" s="65"/>
      <c r="H107" s="65"/>
      <c r="I107" s="65"/>
      <c r="J107" s="66"/>
      <c r="K107" s="331"/>
      <c r="L107" s="68" t="s">
        <v>38</v>
      </c>
      <c r="M107" s="332"/>
      <c r="N107" s="69">
        <f>INT(K107*M107)</f>
        <v>0</v>
      </c>
      <c r="O107" s="70"/>
      <c r="P107" s="71"/>
      <c r="Q107" s="71"/>
      <c r="R107" s="71"/>
      <c r="S107" s="71"/>
      <c r="T107" s="71"/>
      <c r="U107" s="71"/>
      <c r="V107" s="71"/>
      <c r="W107" s="72"/>
    </row>
    <row r="108" spans="1:23" ht="21">
      <c r="A108" s="62"/>
      <c r="B108" s="168"/>
      <c r="C108" s="65"/>
      <c r="D108" s="219" t="s">
        <v>105</v>
      </c>
      <c r="E108" s="65"/>
      <c r="F108" s="65"/>
      <c r="G108" s="65"/>
      <c r="H108" s="65"/>
      <c r="I108" s="65"/>
      <c r="J108" s="66"/>
      <c r="K108" s="331"/>
      <c r="L108" s="68" t="s">
        <v>38</v>
      </c>
      <c r="M108" s="332"/>
      <c r="N108" s="69">
        <f>INT(K108*M108)</f>
        <v>0</v>
      </c>
      <c r="O108" s="70"/>
      <c r="P108" s="71"/>
      <c r="Q108" s="71"/>
      <c r="R108" s="71"/>
      <c r="S108" s="71"/>
      <c r="T108" s="71"/>
      <c r="U108" s="71"/>
      <c r="V108" s="71"/>
      <c r="W108" s="72"/>
    </row>
    <row r="109" spans="1:23" ht="21">
      <c r="A109" s="62"/>
      <c r="B109" s="168"/>
      <c r="C109" s="65"/>
      <c r="D109" s="219" t="s">
        <v>106</v>
      </c>
      <c r="E109" s="65"/>
      <c r="F109" s="65"/>
      <c r="G109" s="65"/>
      <c r="H109" s="65"/>
      <c r="I109" s="65"/>
      <c r="J109" s="66"/>
      <c r="K109" s="331"/>
      <c r="L109" s="68" t="s">
        <v>38</v>
      </c>
      <c r="M109" s="332"/>
      <c r="N109" s="69">
        <f>INT(K109*M109)</f>
        <v>0</v>
      </c>
      <c r="O109" s="70"/>
      <c r="P109" s="71"/>
      <c r="Q109" s="71"/>
      <c r="R109" s="71"/>
      <c r="S109" s="71"/>
      <c r="T109" s="71"/>
      <c r="U109" s="71"/>
      <c r="V109" s="71"/>
      <c r="W109" s="72"/>
    </row>
    <row r="110" spans="1:23" ht="21">
      <c r="A110" s="62"/>
      <c r="B110" s="168"/>
      <c r="C110" s="65"/>
      <c r="D110" s="219" t="s">
        <v>107</v>
      </c>
      <c r="E110" s="65"/>
      <c r="F110" s="65"/>
      <c r="G110" s="65"/>
      <c r="H110" s="65"/>
      <c r="I110" s="65"/>
      <c r="J110" s="66"/>
      <c r="K110" s="331"/>
      <c r="L110" s="68" t="s">
        <v>38</v>
      </c>
      <c r="M110" s="332"/>
      <c r="N110" s="69">
        <f>INT(K110*M110)</f>
        <v>0</v>
      </c>
      <c r="O110" s="70"/>
      <c r="P110" s="71"/>
      <c r="Q110" s="71"/>
      <c r="R110" s="71"/>
      <c r="S110" s="71"/>
      <c r="T110" s="71"/>
      <c r="U110" s="71"/>
      <c r="V110" s="71"/>
      <c r="W110" s="72"/>
    </row>
    <row r="111" spans="1:23" ht="21">
      <c r="A111" s="62"/>
      <c r="B111" s="168"/>
      <c r="C111" s="65" t="s">
        <v>108</v>
      </c>
      <c r="D111" s="65"/>
      <c r="E111" s="65"/>
      <c r="F111" s="65"/>
      <c r="G111" s="65"/>
      <c r="H111" s="65"/>
      <c r="I111" s="65"/>
      <c r="J111" s="66"/>
      <c r="K111" s="67"/>
      <c r="L111" s="68"/>
      <c r="M111" s="73"/>
      <c r="N111" s="73"/>
      <c r="O111" s="70"/>
      <c r="P111" s="71"/>
      <c r="Q111" s="71"/>
      <c r="R111" s="71"/>
      <c r="S111" s="71"/>
      <c r="T111" s="71"/>
      <c r="U111" s="71"/>
      <c r="V111" s="71"/>
      <c r="W111" s="72"/>
    </row>
    <row r="112" spans="1:23" ht="21">
      <c r="A112" s="62"/>
      <c r="B112" s="168"/>
      <c r="C112" s="65"/>
      <c r="D112" s="219" t="s">
        <v>103</v>
      </c>
      <c r="E112" s="65"/>
      <c r="F112" s="65"/>
      <c r="G112" s="65"/>
      <c r="H112" s="65"/>
      <c r="I112" s="65"/>
      <c r="J112" s="66"/>
      <c r="K112" s="331"/>
      <c r="L112" s="68" t="s">
        <v>38</v>
      </c>
      <c r="M112" s="332"/>
      <c r="N112" s="73">
        <f>INT(K112*M112)</f>
        <v>0</v>
      </c>
      <c r="O112" s="70"/>
      <c r="P112" s="71"/>
      <c r="Q112" s="71"/>
      <c r="R112" s="71"/>
      <c r="S112" s="71"/>
      <c r="T112" s="71"/>
      <c r="U112" s="71"/>
      <c r="V112" s="71"/>
      <c r="W112" s="72"/>
    </row>
    <row r="113" spans="1:23" ht="21">
      <c r="A113" s="62"/>
      <c r="B113" s="168"/>
      <c r="C113" s="65"/>
      <c r="D113" s="219" t="s">
        <v>104</v>
      </c>
      <c r="E113" s="65"/>
      <c r="F113" s="65"/>
      <c r="G113" s="65"/>
      <c r="H113" s="65"/>
      <c r="I113" s="65"/>
      <c r="J113" s="66"/>
      <c r="K113" s="331"/>
      <c r="L113" s="68" t="s">
        <v>38</v>
      </c>
      <c r="M113" s="332"/>
      <c r="N113" s="73">
        <f>INT(K113*M113)</f>
        <v>0</v>
      </c>
      <c r="O113" s="70"/>
      <c r="P113" s="71"/>
      <c r="Q113" s="71"/>
      <c r="R113" s="71"/>
      <c r="S113" s="71"/>
      <c r="T113" s="71"/>
      <c r="U113" s="71"/>
      <c r="V113" s="71"/>
      <c r="W113" s="72"/>
    </row>
    <row r="114" spans="1:23" ht="21">
      <c r="A114" s="62"/>
      <c r="B114" s="168"/>
      <c r="C114" s="65"/>
      <c r="D114" s="219" t="s">
        <v>105</v>
      </c>
      <c r="E114" s="65"/>
      <c r="F114" s="65"/>
      <c r="G114" s="65"/>
      <c r="H114" s="65"/>
      <c r="I114" s="65"/>
      <c r="J114" s="66"/>
      <c r="K114" s="331"/>
      <c r="L114" s="68" t="s">
        <v>38</v>
      </c>
      <c r="M114" s="332"/>
      <c r="N114" s="73">
        <f>INT(K114*M114)</f>
        <v>0</v>
      </c>
      <c r="O114" s="70"/>
      <c r="P114" s="71"/>
      <c r="Q114" s="71"/>
      <c r="R114" s="71"/>
      <c r="S114" s="71"/>
      <c r="T114" s="71"/>
      <c r="U114" s="71"/>
      <c r="V114" s="71"/>
      <c r="W114" s="72"/>
    </row>
    <row r="115" spans="1:23" ht="21">
      <c r="A115" s="62"/>
      <c r="B115" s="168"/>
      <c r="C115" s="65"/>
      <c r="D115" s="219" t="s">
        <v>106</v>
      </c>
      <c r="E115" s="65"/>
      <c r="F115" s="65"/>
      <c r="G115" s="65"/>
      <c r="H115" s="65"/>
      <c r="I115" s="65"/>
      <c r="J115" s="66"/>
      <c r="K115" s="331"/>
      <c r="L115" s="68" t="s">
        <v>38</v>
      </c>
      <c r="M115" s="332"/>
      <c r="N115" s="73">
        <f>INT(K115*M115)</f>
        <v>0</v>
      </c>
      <c r="O115" s="70"/>
      <c r="P115" s="71"/>
      <c r="Q115" s="71"/>
      <c r="R115" s="71"/>
      <c r="S115" s="71"/>
      <c r="T115" s="71"/>
      <c r="U115" s="71"/>
      <c r="V115" s="71"/>
      <c r="W115" s="72"/>
    </row>
    <row r="116" spans="1:23" ht="21">
      <c r="A116" s="62"/>
      <c r="B116" s="168"/>
      <c r="C116" s="65"/>
      <c r="D116" s="219" t="s">
        <v>107</v>
      </c>
      <c r="E116" s="65"/>
      <c r="F116" s="65"/>
      <c r="G116" s="65"/>
      <c r="H116" s="65"/>
      <c r="I116" s="65"/>
      <c r="J116" s="66"/>
      <c r="K116" s="331"/>
      <c r="L116" s="68" t="s">
        <v>38</v>
      </c>
      <c r="M116" s="332"/>
      <c r="N116" s="73">
        <f>INT(K116*M116)</f>
        <v>0</v>
      </c>
      <c r="O116" s="70"/>
      <c r="P116" s="71"/>
      <c r="Q116" s="71"/>
      <c r="R116" s="71"/>
      <c r="S116" s="71"/>
      <c r="T116" s="71"/>
      <c r="U116" s="71"/>
      <c r="V116" s="71"/>
      <c r="W116" s="72"/>
    </row>
    <row r="117" spans="1:23" ht="21">
      <c r="A117" s="62"/>
      <c r="B117" s="75" t="s">
        <v>109</v>
      </c>
      <c r="C117" s="65"/>
      <c r="D117" s="65"/>
      <c r="E117" s="65"/>
      <c r="F117" s="65"/>
      <c r="G117" s="65"/>
      <c r="H117" s="65"/>
      <c r="I117" s="65"/>
      <c r="J117" s="66"/>
      <c r="K117" s="67"/>
      <c r="L117" s="68"/>
      <c r="M117" s="73"/>
      <c r="N117" s="73">
        <f>SUM(N106:N116)</f>
        <v>0</v>
      </c>
      <c r="O117" s="465" t="str">
        <f>N102&amp;O102&amp;P102</f>
        <v>1式当たり</v>
      </c>
      <c r="P117" s="466"/>
      <c r="Q117" s="466"/>
      <c r="R117" s="466"/>
      <c r="S117" s="466"/>
      <c r="T117" s="466"/>
      <c r="U117" s="466"/>
      <c r="V117" s="466"/>
      <c r="W117" s="467"/>
    </row>
    <row r="118" spans="1:23" ht="21">
      <c r="A118" s="62"/>
      <c r="B118" s="77"/>
      <c r="C118" s="166"/>
      <c r="D118" s="166"/>
      <c r="E118" s="166"/>
      <c r="F118" s="166"/>
      <c r="G118" s="166"/>
      <c r="H118" s="166"/>
      <c r="I118" s="166"/>
      <c r="J118" s="79"/>
      <c r="K118" s="67"/>
      <c r="L118" s="80"/>
      <c r="M118" s="80"/>
      <c r="N118" s="80"/>
      <c r="O118" s="81"/>
      <c r="P118" s="82"/>
      <c r="Q118" s="82"/>
      <c r="R118" s="82"/>
      <c r="S118" s="82"/>
      <c r="T118" s="82"/>
      <c r="U118" s="82"/>
      <c r="V118" s="82"/>
      <c r="W118" s="83"/>
    </row>
    <row r="119" spans="1:23" ht="21">
      <c r="A119" s="62"/>
      <c r="B119" s="220" t="s">
        <v>110</v>
      </c>
      <c r="C119" s="166"/>
      <c r="D119" s="166"/>
      <c r="E119" s="166"/>
      <c r="F119" s="166"/>
      <c r="G119" s="166"/>
      <c r="H119" s="166"/>
      <c r="I119" s="166"/>
      <c r="J119" s="79"/>
      <c r="K119" s="67">
        <v>1</v>
      </c>
      <c r="L119" s="68" t="str">
        <f>O102</f>
        <v>式</v>
      </c>
      <c r="M119" s="80"/>
      <c r="N119" s="221">
        <f>ROUNDDOWN(N117/N102,0)</f>
        <v>0</v>
      </c>
      <c r="O119" s="165"/>
      <c r="P119" s="166"/>
      <c r="Q119" s="166"/>
      <c r="R119" s="166"/>
      <c r="S119" s="166"/>
      <c r="T119" s="166"/>
      <c r="U119" s="166"/>
      <c r="V119" s="166"/>
      <c r="W119" s="167"/>
    </row>
    <row r="120" spans="1:23" ht="21">
      <c r="A120" s="62"/>
      <c r="B120" s="220"/>
      <c r="C120" s="166"/>
      <c r="D120" s="166"/>
      <c r="E120" s="166"/>
      <c r="F120" s="166"/>
      <c r="G120" s="166"/>
      <c r="H120" s="166"/>
      <c r="I120" s="166"/>
      <c r="J120" s="79"/>
      <c r="K120" s="67"/>
      <c r="L120" s="68"/>
      <c r="M120" s="80"/>
      <c r="N120" s="221"/>
      <c r="O120" s="165"/>
      <c r="P120" s="166"/>
      <c r="Q120" s="166"/>
      <c r="R120" s="166"/>
      <c r="S120" s="166"/>
      <c r="T120" s="166"/>
      <c r="U120" s="166"/>
      <c r="V120" s="166"/>
      <c r="W120" s="167"/>
    </row>
    <row r="121" spans="1:23" ht="21">
      <c r="A121" s="62"/>
      <c r="B121" s="220"/>
      <c r="C121" s="166"/>
      <c r="D121" s="166"/>
      <c r="E121" s="166"/>
      <c r="F121" s="166"/>
      <c r="G121" s="166"/>
      <c r="H121" s="166"/>
      <c r="I121" s="166"/>
      <c r="J121" s="79"/>
      <c r="K121" s="67"/>
      <c r="L121" s="68"/>
      <c r="M121" s="80"/>
      <c r="N121" s="221"/>
      <c r="O121" s="165"/>
      <c r="P121" s="166"/>
      <c r="Q121" s="166"/>
      <c r="R121" s="166"/>
      <c r="S121" s="166"/>
      <c r="T121" s="166"/>
      <c r="U121" s="166"/>
      <c r="V121" s="166"/>
      <c r="W121" s="167"/>
    </row>
    <row r="122" spans="1:23" ht="21">
      <c r="A122" s="62"/>
      <c r="B122" s="220"/>
      <c r="C122" s="166"/>
      <c r="D122" s="166"/>
      <c r="E122" s="166"/>
      <c r="F122" s="166"/>
      <c r="G122" s="166"/>
      <c r="H122" s="166"/>
      <c r="I122" s="166"/>
      <c r="J122" s="79"/>
      <c r="K122" s="67"/>
      <c r="L122" s="68"/>
      <c r="M122" s="80"/>
      <c r="N122" s="221"/>
      <c r="O122" s="165"/>
      <c r="P122" s="166"/>
      <c r="Q122" s="166"/>
      <c r="R122" s="166"/>
      <c r="S122" s="166"/>
      <c r="T122" s="166"/>
      <c r="U122" s="166"/>
      <c r="V122" s="166"/>
      <c r="W122" s="167"/>
    </row>
    <row r="123" spans="1:23" ht="21">
      <c r="A123" s="62"/>
      <c r="B123" s="220"/>
      <c r="C123" s="166"/>
      <c r="D123" s="166"/>
      <c r="E123" s="166"/>
      <c r="F123" s="166"/>
      <c r="G123" s="166"/>
      <c r="H123" s="166"/>
      <c r="I123" s="166"/>
      <c r="J123" s="79"/>
      <c r="K123" s="67"/>
      <c r="L123" s="68"/>
      <c r="M123" s="80"/>
      <c r="N123" s="221"/>
      <c r="O123" s="165"/>
      <c r="P123" s="166"/>
      <c r="Q123" s="166"/>
      <c r="R123" s="166"/>
      <c r="S123" s="166"/>
      <c r="T123" s="166"/>
      <c r="U123" s="166"/>
      <c r="V123" s="166"/>
      <c r="W123" s="167"/>
    </row>
    <row r="124" spans="1:23" ht="21">
      <c r="A124" s="62"/>
      <c r="B124" s="168"/>
      <c r="C124" s="65"/>
      <c r="D124" s="65"/>
      <c r="E124" s="65"/>
      <c r="F124" s="65"/>
      <c r="G124" s="65"/>
      <c r="H124" s="65"/>
      <c r="I124" s="65"/>
      <c r="J124" s="66"/>
      <c r="K124" s="67"/>
      <c r="L124" s="68"/>
      <c r="M124" s="73"/>
      <c r="N124" s="73"/>
      <c r="O124" s="86"/>
      <c r="P124" s="87"/>
      <c r="Q124" s="87"/>
      <c r="R124" s="87"/>
      <c r="S124" s="87"/>
      <c r="T124" s="87"/>
      <c r="U124" s="87"/>
      <c r="V124" s="87"/>
      <c r="W124" s="88"/>
    </row>
    <row r="125" spans="1:23" ht="21">
      <c r="A125" s="62"/>
      <c r="B125" s="89"/>
      <c r="C125" s="90"/>
      <c r="D125" s="90"/>
      <c r="E125" s="90"/>
      <c r="F125" s="90"/>
      <c r="G125" s="90"/>
      <c r="H125" s="90"/>
      <c r="I125" s="90"/>
      <c r="J125" s="91"/>
      <c r="K125" s="92"/>
      <c r="L125" s="93"/>
      <c r="M125" s="93"/>
      <c r="N125" s="93"/>
      <c r="O125" s="94"/>
      <c r="P125" s="90"/>
      <c r="Q125" s="90"/>
      <c r="R125" s="90"/>
      <c r="S125" s="90"/>
      <c r="T125" s="90"/>
      <c r="U125" s="90"/>
      <c r="V125" s="90"/>
      <c r="W125" s="95"/>
    </row>
    <row r="126" spans="1:23" s="46" customFormat="1" ht="24">
      <c r="A126" s="42"/>
      <c r="B126" s="43"/>
      <c r="C126" s="475" t="s">
        <v>29</v>
      </c>
      <c r="D126" s="480" t="str">
        <f>D101</f>
        <v>デジタル基盤情報整備</v>
      </c>
      <c r="E126" s="477"/>
      <c r="F126" s="477"/>
      <c r="G126" s="477"/>
      <c r="H126" s="477"/>
      <c r="I126" s="477"/>
      <c r="J126" s="477"/>
      <c r="K126" s="477"/>
      <c r="L126" s="477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5"/>
    </row>
    <row r="127" spans="1:23" s="52" customFormat="1" ht="24">
      <c r="A127" s="42"/>
      <c r="B127" s="47">
        <v>17</v>
      </c>
      <c r="C127" s="475"/>
      <c r="D127" s="481" t="str">
        <f>'設計内訳（基盤情報整備）'!G28</f>
        <v>道路現地調査用レイヤー</v>
      </c>
      <c r="E127" s="482"/>
      <c r="F127" s="482"/>
      <c r="G127" s="482"/>
      <c r="H127" s="482"/>
      <c r="I127" s="482"/>
      <c r="J127" s="482"/>
      <c r="K127" s="482"/>
      <c r="L127" s="482"/>
      <c r="M127" s="48"/>
      <c r="N127" s="49">
        <v>1</v>
      </c>
      <c r="O127" s="50" t="s">
        <v>177</v>
      </c>
      <c r="P127" s="50" t="s">
        <v>31</v>
      </c>
      <c r="Q127" s="50"/>
      <c r="R127" s="50"/>
      <c r="S127" s="50"/>
      <c r="T127" s="50"/>
      <c r="U127" s="50"/>
      <c r="V127" s="50"/>
      <c r="W127" s="51"/>
    </row>
    <row r="128" spans="1:23" s="53" customFormat="1" ht="5.25">
      <c r="B128" s="54"/>
      <c r="C128" s="55"/>
      <c r="D128" s="56"/>
      <c r="E128" s="57"/>
      <c r="F128" s="57"/>
      <c r="G128" s="57"/>
      <c r="H128" s="57"/>
      <c r="I128" s="57"/>
      <c r="J128" s="58"/>
      <c r="K128" s="58"/>
      <c r="M128" s="54"/>
      <c r="N128" s="58"/>
      <c r="O128" s="57"/>
      <c r="P128" s="57"/>
      <c r="Q128" s="57"/>
      <c r="R128" s="57"/>
      <c r="S128" s="57"/>
      <c r="T128" s="57"/>
      <c r="U128" s="57"/>
      <c r="V128" s="57"/>
      <c r="W128" s="58"/>
    </row>
    <row r="129" spans="1:23" ht="24">
      <c r="A129" s="59"/>
      <c r="B129" s="469" t="s">
        <v>32</v>
      </c>
      <c r="C129" s="470"/>
      <c r="D129" s="470"/>
      <c r="E129" s="470"/>
      <c r="F129" s="470"/>
      <c r="G129" s="470"/>
      <c r="H129" s="470"/>
      <c r="I129" s="470"/>
      <c r="J129" s="471"/>
      <c r="K129" s="60" t="s">
        <v>33</v>
      </c>
      <c r="L129" s="60" t="s">
        <v>0</v>
      </c>
      <c r="M129" s="61" t="s">
        <v>34</v>
      </c>
      <c r="N129" s="60" t="s">
        <v>3</v>
      </c>
      <c r="O129" s="472" t="s">
        <v>35</v>
      </c>
      <c r="P129" s="470"/>
      <c r="Q129" s="470"/>
      <c r="R129" s="470"/>
      <c r="S129" s="470"/>
      <c r="T129" s="470"/>
      <c r="U129" s="470"/>
      <c r="V129" s="470"/>
      <c r="W129" s="473"/>
    </row>
    <row r="130" spans="1:23" ht="21">
      <c r="A130" s="62"/>
      <c r="B130" s="169"/>
      <c r="C130" s="212" t="s">
        <v>102</v>
      </c>
      <c r="D130" s="212"/>
      <c r="E130" s="212"/>
      <c r="F130" s="212"/>
      <c r="G130" s="212"/>
      <c r="H130" s="212"/>
      <c r="I130" s="212"/>
      <c r="J130" s="213"/>
      <c r="K130" s="100"/>
      <c r="L130" s="214"/>
      <c r="M130" s="215"/>
      <c r="N130" s="215"/>
      <c r="O130" s="216"/>
      <c r="P130" s="217"/>
      <c r="Q130" s="217"/>
      <c r="R130" s="217"/>
      <c r="S130" s="217"/>
      <c r="T130" s="217"/>
      <c r="U130" s="217"/>
      <c r="V130" s="217"/>
      <c r="W130" s="218"/>
    </row>
    <row r="131" spans="1:23" ht="21">
      <c r="A131" s="62"/>
      <c r="B131" s="168"/>
      <c r="C131" s="65"/>
      <c r="D131" s="219" t="s">
        <v>103</v>
      </c>
      <c r="E131" s="65"/>
      <c r="F131" s="65"/>
      <c r="G131" s="65"/>
      <c r="H131" s="65"/>
      <c r="I131" s="65"/>
      <c r="J131" s="66"/>
      <c r="K131" s="331"/>
      <c r="L131" s="68" t="s">
        <v>38</v>
      </c>
      <c r="M131" s="332"/>
      <c r="N131" s="69">
        <f>INT(K131*M131)</f>
        <v>0</v>
      </c>
      <c r="O131" s="70"/>
      <c r="P131" s="71"/>
      <c r="Q131" s="71"/>
      <c r="R131" s="71"/>
      <c r="S131" s="71"/>
      <c r="T131" s="71"/>
      <c r="U131" s="71"/>
      <c r="V131" s="71"/>
      <c r="W131" s="72"/>
    </row>
    <row r="132" spans="1:23" ht="21">
      <c r="A132" s="62"/>
      <c r="B132" s="168"/>
      <c r="C132" s="65"/>
      <c r="D132" s="219" t="s">
        <v>104</v>
      </c>
      <c r="E132" s="65"/>
      <c r="F132" s="65"/>
      <c r="G132" s="65"/>
      <c r="H132" s="65"/>
      <c r="I132" s="65"/>
      <c r="J132" s="66"/>
      <c r="K132" s="331"/>
      <c r="L132" s="68" t="s">
        <v>38</v>
      </c>
      <c r="M132" s="332"/>
      <c r="N132" s="69">
        <f>INT(K132*M132)</f>
        <v>0</v>
      </c>
      <c r="O132" s="70"/>
      <c r="P132" s="71"/>
      <c r="Q132" s="71"/>
      <c r="R132" s="71"/>
      <c r="S132" s="71"/>
      <c r="T132" s="71"/>
      <c r="U132" s="71"/>
      <c r="V132" s="71"/>
      <c r="W132" s="72"/>
    </row>
    <row r="133" spans="1:23" ht="21">
      <c r="A133" s="62"/>
      <c r="B133" s="168"/>
      <c r="C133" s="65"/>
      <c r="D133" s="219" t="s">
        <v>105</v>
      </c>
      <c r="E133" s="65"/>
      <c r="F133" s="65"/>
      <c r="G133" s="65"/>
      <c r="H133" s="65"/>
      <c r="I133" s="65"/>
      <c r="J133" s="66"/>
      <c r="K133" s="331"/>
      <c r="L133" s="68" t="s">
        <v>38</v>
      </c>
      <c r="M133" s="332"/>
      <c r="N133" s="69">
        <f>INT(K133*M133)</f>
        <v>0</v>
      </c>
      <c r="O133" s="70"/>
      <c r="P133" s="71"/>
      <c r="Q133" s="71"/>
      <c r="R133" s="71"/>
      <c r="S133" s="71"/>
      <c r="T133" s="71"/>
      <c r="U133" s="71"/>
      <c r="V133" s="71"/>
      <c r="W133" s="72"/>
    </row>
    <row r="134" spans="1:23" ht="21">
      <c r="A134" s="62"/>
      <c r="B134" s="168"/>
      <c r="C134" s="65"/>
      <c r="D134" s="219" t="s">
        <v>106</v>
      </c>
      <c r="E134" s="65"/>
      <c r="F134" s="65"/>
      <c r="G134" s="65"/>
      <c r="H134" s="65"/>
      <c r="I134" s="65"/>
      <c r="J134" s="66"/>
      <c r="K134" s="331"/>
      <c r="L134" s="68" t="s">
        <v>38</v>
      </c>
      <c r="M134" s="332"/>
      <c r="N134" s="69">
        <f>INT(K134*M134)</f>
        <v>0</v>
      </c>
      <c r="O134" s="70"/>
      <c r="P134" s="71"/>
      <c r="Q134" s="71"/>
      <c r="R134" s="71"/>
      <c r="S134" s="71"/>
      <c r="T134" s="71"/>
      <c r="U134" s="71"/>
      <c r="V134" s="71"/>
      <c r="W134" s="72"/>
    </row>
    <row r="135" spans="1:23" ht="21">
      <c r="A135" s="62"/>
      <c r="B135" s="168"/>
      <c r="C135" s="65"/>
      <c r="D135" s="219" t="s">
        <v>107</v>
      </c>
      <c r="E135" s="65"/>
      <c r="F135" s="65"/>
      <c r="G135" s="65"/>
      <c r="H135" s="65"/>
      <c r="I135" s="65"/>
      <c r="J135" s="66"/>
      <c r="K135" s="331"/>
      <c r="L135" s="68" t="s">
        <v>38</v>
      </c>
      <c r="M135" s="332"/>
      <c r="N135" s="69">
        <f>INT(K135*M135)</f>
        <v>0</v>
      </c>
      <c r="O135" s="70"/>
      <c r="P135" s="71"/>
      <c r="Q135" s="71"/>
      <c r="R135" s="71"/>
      <c r="S135" s="71"/>
      <c r="T135" s="71"/>
      <c r="U135" s="71"/>
      <c r="V135" s="71"/>
      <c r="W135" s="72"/>
    </row>
    <row r="136" spans="1:23" ht="21">
      <c r="A136" s="62"/>
      <c r="B136" s="168"/>
      <c r="C136" s="65" t="s">
        <v>108</v>
      </c>
      <c r="D136" s="65"/>
      <c r="E136" s="65"/>
      <c r="F136" s="65"/>
      <c r="G136" s="65"/>
      <c r="H136" s="65"/>
      <c r="I136" s="65"/>
      <c r="J136" s="66"/>
      <c r="K136" s="67"/>
      <c r="L136" s="68"/>
      <c r="M136" s="73"/>
      <c r="N136" s="73"/>
      <c r="O136" s="70"/>
      <c r="P136" s="71"/>
      <c r="Q136" s="71"/>
      <c r="R136" s="71"/>
      <c r="S136" s="71"/>
      <c r="T136" s="71"/>
      <c r="U136" s="71"/>
      <c r="V136" s="71"/>
      <c r="W136" s="72"/>
    </row>
    <row r="137" spans="1:23" ht="21">
      <c r="A137" s="62"/>
      <c r="B137" s="168"/>
      <c r="C137" s="65"/>
      <c r="D137" s="219" t="s">
        <v>103</v>
      </c>
      <c r="E137" s="65"/>
      <c r="F137" s="65"/>
      <c r="G137" s="65"/>
      <c r="H137" s="65"/>
      <c r="I137" s="65"/>
      <c r="J137" s="66"/>
      <c r="K137" s="331"/>
      <c r="L137" s="68" t="s">
        <v>38</v>
      </c>
      <c r="M137" s="332"/>
      <c r="N137" s="73">
        <f>INT(K137*M137)</f>
        <v>0</v>
      </c>
      <c r="O137" s="70"/>
      <c r="P137" s="71"/>
      <c r="Q137" s="71"/>
      <c r="R137" s="71"/>
      <c r="S137" s="71"/>
      <c r="T137" s="71"/>
      <c r="U137" s="71"/>
      <c r="V137" s="71"/>
      <c r="W137" s="72"/>
    </row>
    <row r="138" spans="1:23" ht="21">
      <c r="A138" s="62"/>
      <c r="B138" s="168"/>
      <c r="C138" s="65"/>
      <c r="D138" s="219" t="s">
        <v>104</v>
      </c>
      <c r="E138" s="65"/>
      <c r="F138" s="65"/>
      <c r="G138" s="65"/>
      <c r="H138" s="65"/>
      <c r="I138" s="65"/>
      <c r="J138" s="66"/>
      <c r="K138" s="331"/>
      <c r="L138" s="68" t="s">
        <v>38</v>
      </c>
      <c r="M138" s="332"/>
      <c r="N138" s="73">
        <f>INT(K138*M138)</f>
        <v>0</v>
      </c>
      <c r="O138" s="70"/>
      <c r="P138" s="71"/>
      <c r="Q138" s="71"/>
      <c r="R138" s="71"/>
      <c r="S138" s="71"/>
      <c r="T138" s="71"/>
      <c r="U138" s="71"/>
      <c r="V138" s="71"/>
      <c r="W138" s="72"/>
    </row>
    <row r="139" spans="1:23" ht="21">
      <c r="A139" s="62"/>
      <c r="B139" s="168"/>
      <c r="C139" s="65"/>
      <c r="D139" s="219" t="s">
        <v>105</v>
      </c>
      <c r="E139" s="65"/>
      <c r="F139" s="65"/>
      <c r="G139" s="65"/>
      <c r="H139" s="65"/>
      <c r="I139" s="65"/>
      <c r="J139" s="66"/>
      <c r="K139" s="331"/>
      <c r="L139" s="68" t="s">
        <v>38</v>
      </c>
      <c r="M139" s="332"/>
      <c r="N139" s="73">
        <f>INT(K139*M139)</f>
        <v>0</v>
      </c>
      <c r="O139" s="70"/>
      <c r="P139" s="71"/>
      <c r="Q139" s="71"/>
      <c r="R139" s="71"/>
      <c r="S139" s="71"/>
      <c r="T139" s="71"/>
      <c r="U139" s="71"/>
      <c r="V139" s="71"/>
      <c r="W139" s="72"/>
    </row>
    <row r="140" spans="1:23" ht="21">
      <c r="A140" s="62"/>
      <c r="B140" s="168"/>
      <c r="C140" s="65"/>
      <c r="D140" s="219" t="s">
        <v>106</v>
      </c>
      <c r="E140" s="65"/>
      <c r="F140" s="65"/>
      <c r="G140" s="65"/>
      <c r="H140" s="65"/>
      <c r="I140" s="65"/>
      <c r="J140" s="66"/>
      <c r="K140" s="331"/>
      <c r="L140" s="68" t="s">
        <v>38</v>
      </c>
      <c r="M140" s="332"/>
      <c r="N140" s="73">
        <f>INT(K140*M140)</f>
        <v>0</v>
      </c>
      <c r="O140" s="70"/>
      <c r="P140" s="71"/>
      <c r="Q140" s="71"/>
      <c r="R140" s="71"/>
      <c r="S140" s="71"/>
      <c r="T140" s="71"/>
      <c r="U140" s="71"/>
      <c r="V140" s="71"/>
      <c r="W140" s="72"/>
    </row>
    <row r="141" spans="1:23" ht="21">
      <c r="A141" s="62"/>
      <c r="B141" s="168"/>
      <c r="C141" s="65"/>
      <c r="D141" s="219" t="s">
        <v>107</v>
      </c>
      <c r="E141" s="65"/>
      <c r="F141" s="65"/>
      <c r="G141" s="65"/>
      <c r="H141" s="65"/>
      <c r="I141" s="65"/>
      <c r="J141" s="66"/>
      <c r="K141" s="331"/>
      <c r="L141" s="68" t="s">
        <v>38</v>
      </c>
      <c r="M141" s="332"/>
      <c r="N141" s="73">
        <f>INT(K141*M141)</f>
        <v>0</v>
      </c>
      <c r="O141" s="70"/>
      <c r="P141" s="71"/>
      <c r="Q141" s="71"/>
      <c r="R141" s="71"/>
      <c r="S141" s="71"/>
      <c r="T141" s="71"/>
      <c r="U141" s="71"/>
      <c r="V141" s="71"/>
      <c r="W141" s="72"/>
    </row>
    <row r="142" spans="1:23" ht="21">
      <c r="A142" s="62"/>
      <c r="B142" s="75" t="s">
        <v>109</v>
      </c>
      <c r="C142" s="65"/>
      <c r="D142" s="65"/>
      <c r="E142" s="65"/>
      <c r="F142" s="65"/>
      <c r="G142" s="65"/>
      <c r="H142" s="65"/>
      <c r="I142" s="65"/>
      <c r="J142" s="66"/>
      <c r="K142" s="67"/>
      <c r="L142" s="68"/>
      <c r="M142" s="73"/>
      <c r="N142" s="73">
        <f>SUM(N131:N141)</f>
        <v>0</v>
      </c>
      <c r="O142" s="465" t="str">
        <f>N127&amp;O127&amp;P127</f>
        <v>1式当たり</v>
      </c>
      <c r="P142" s="466"/>
      <c r="Q142" s="466"/>
      <c r="R142" s="466"/>
      <c r="S142" s="466"/>
      <c r="T142" s="466"/>
      <c r="U142" s="466"/>
      <c r="V142" s="466"/>
      <c r="W142" s="467"/>
    </row>
    <row r="143" spans="1:23" ht="21">
      <c r="A143" s="62"/>
      <c r="B143" s="77"/>
      <c r="C143" s="166"/>
      <c r="D143" s="166"/>
      <c r="E143" s="166"/>
      <c r="F143" s="166"/>
      <c r="G143" s="166"/>
      <c r="H143" s="166"/>
      <c r="I143" s="166"/>
      <c r="J143" s="79"/>
      <c r="K143" s="67"/>
      <c r="L143" s="80"/>
      <c r="M143" s="80"/>
      <c r="N143" s="80"/>
      <c r="O143" s="81"/>
      <c r="P143" s="82"/>
      <c r="Q143" s="82"/>
      <c r="R143" s="82"/>
      <c r="S143" s="82"/>
      <c r="T143" s="82"/>
      <c r="U143" s="82"/>
      <c r="V143" s="82"/>
      <c r="W143" s="83"/>
    </row>
    <row r="144" spans="1:23" ht="21">
      <c r="A144" s="62"/>
      <c r="B144" s="220" t="s">
        <v>110</v>
      </c>
      <c r="C144" s="166"/>
      <c r="D144" s="166"/>
      <c r="E144" s="166"/>
      <c r="F144" s="166"/>
      <c r="G144" s="166"/>
      <c r="H144" s="166"/>
      <c r="I144" s="166"/>
      <c r="J144" s="79"/>
      <c r="K144" s="67">
        <v>1</v>
      </c>
      <c r="L144" s="68" t="str">
        <f>O127</f>
        <v>式</v>
      </c>
      <c r="M144" s="80"/>
      <c r="N144" s="221">
        <f>ROUNDDOWN(N142/N127,0)</f>
        <v>0</v>
      </c>
      <c r="O144" s="165"/>
      <c r="P144" s="166"/>
      <c r="Q144" s="166"/>
      <c r="R144" s="166"/>
      <c r="S144" s="166"/>
      <c r="T144" s="166"/>
      <c r="U144" s="166"/>
      <c r="V144" s="166"/>
      <c r="W144" s="167"/>
    </row>
    <row r="145" spans="1:23" ht="21">
      <c r="A145" s="62"/>
      <c r="B145" s="220"/>
      <c r="C145" s="166"/>
      <c r="D145" s="166"/>
      <c r="E145" s="166"/>
      <c r="F145" s="166"/>
      <c r="G145" s="166"/>
      <c r="H145" s="166"/>
      <c r="I145" s="166"/>
      <c r="J145" s="79"/>
      <c r="K145" s="67"/>
      <c r="L145" s="68"/>
      <c r="M145" s="80"/>
      <c r="N145" s="221"/>
      <c r="O145" s="165"/>
      <c r="P145" s="166"/>
      <c r="Q145" s="166"/>
      <c r="R145" s="166"/>
      <c r="S145" s="166"/>
      <c r="T145" s="166"/>
      <c r="U145" s="166"/>
      <c r="V145" s="166"/>
      <c r="W145" s="167"/>
    </row>
    <row r="146" spans="1:23" ht="21">
      <c r="A146" s="62"/>
      <c r="B146" s="220"/>
      <c r="C146" s="166"/>
      <c r="D146" s="166"/>
      <c r="E146" s="166"/>
      <c r="F146" s="166"/>
      <c r="G146" s="166"/>
      <c r="H146" s="166"/>
      <c r="I146" s="166"/>
      <c r="J146" s="79"/>
      <c r="K146" s="67"/>
      <c r="L146" s="68"/>
      <c r="M146" s="80"/>
      <c r="N146" s="221"/>
      <c r="O146" s="165"/>
      <c r="P146" s="166"/>
      <c r="Q146" s="166"/>
      <c r="R146" s="166"/>
      <c r="S146" s="166"/>
      <c r="T146" s="166"/>
      <c r="U146" s="166"/>
      <c r="V146" s="166"/>
      <c r="W146" s="167"/>
    </row>
    <row r="147" spans="1:23" ht="21">
      <c r="A147" s="62"/>
      <c r="B147" s="220"/>
      <c r="C147" s="166"/>
      <c r="D147" s="166"/>
      <c r="E147" s="166"/>
      <c r="F147" s="166"/>
      <c r="G147" s="166"/>
      <c r="H147" s="166"/>
      <c r="I147" s="166"/>
      <c r="J147" s="79"/>
      <c r="K147" s="67"/>
      <c r="L147" s="68"/>
      <c r="M147" s="80"/>
      <c r="N147" s="221"/>
      <c r="O147" s="165"/>
      <c r="P147" s="166"/>
      <c r="Q147" s="166"/>
      <c r="R147" s="166"/>
      <c r="S147" s="166"/>
      <c r="T147" s="166"/>
      <c r="U147" s="166"/>
      <c r="V147" s="166"/>
      <c r="W147" s="167"/>
    </row>
    <row r="148" spans="1:23" ht="21">
      <c r="A148" s="62"/>
      <c r="B148" s="220"/>
      <c r="C148" s="166"/>
      <c r="D148" s="166"/>
      <c r="E148" s="166"/>
      <c r="F148" s="166"/>
      <c r="G148" s="166"/>
      <c r="H148" s="166"/>
      <c r="I148" s="166"/>
      <c r="J148" s="79"/>
      <c r="K148" s="67"/>
      <c r="L148" s="68"/>
      <c r="M148" s="80"/>
      <c r="N148" s="221"/>
      <c r="O148" s="165"/>
      <c r="P148" s="166"/>
      <c r="Q148" s="166"/>
      <c r="R148" s="166"/>
      <c r="S148" s="166"/>
      <c r="T148" s="166"/>
      <c r="U148" s="166"/>
      <c r="V148" s="166"/>
      <c r="W148" s="167"/>
    </row>
    <row r="149" spans="1:23" ht="21">
      <c r="A149" s="62"/>
      <c r="B149" s="168"/>
      <c r="C149" s="65"/>
      <c r="D149" s="65"/>
      <c r="E149" s="65"/>
      <c r="F149" s="65"/>
      <c r="G149" s="65"/>
      <c r="H149" s="65"/>
      <c r="I149" s="65"/>
      <c r="J149" s="66"/>
      <c r="K149" s="67"/>
      <c r="L149" s="68"/>
      <c r="M149" s="73"/>
      <c r="N149" s="73"/>
      <c r="O149" s="86"/>
      <c r="P149" s="87"/>
      <c r="Q149" s="87"/>
      <c r="R149" s="87"/>
      <c r="S149" s="87"/>
      <c r="T149" s="87"/>
      <c r="U149" s="87"/>
      <c r="V149" s="87"/>
      <c r="W149" s="88"/>
    </row>
    <row r="150" spans="1:23" ht="21">
      <c r="A150" s="62"/>
      <c r="B150" s="89"/>
      <c r="C150" s="90"/>
      <c r="D150" s="90"/>
      <c r="E150" s="90"/>
      <c r="F150" s="90"/>
      <c r="G150" s="90"/>
      <c r="H150" s="90"/>
      <c r="I150" s="90"/>
      <c r="J150" s="91"/>
      <c r="K150" s="92"/>
      <c r="L150" s="93"/>
      <c r="M150" s="93"/>
      <c r="N150" s="93"/>
      <c r="O150" s="94"/>
      <c r="P150" s="90"/>
      <c r="Q150" s="90"/>
      <c r="R150" s="90"/>
      <c r="S150" s="90"/>
      <c r="T150" s="90"/>
      <c r="U150" s="90"/>
      <c r="V150" s="90"/>
      <c r="W150" s="95"/>
    </row>
    <row r="151" spans="1:23" s="46" customFormat="1" ht="24">
      <c r="A151" s="42"/>
      <c r="B151" s="43"/>
      <c r="C151" s="475" t="s">
        <v>29</v>
      </c>
      <c r="D151" s="480" t="str">
        <f>D126</f>
        <v>デジタル基盤情報整備</v>
      </c>
      <c r="E151" s="477"/>
      <c r="F151" s="477"/>
      <c r="G151" s="477"/>
      <c r="H151" s="477"/>
      <c r="I151" s="477"/>
      <c r="J151" s="477"/>
      <c r="K151" s="477"/>
      <c r="L151" s="477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5"/>
    </row>
    <row r="152" spans="1:23" s="52" customFormat="1" ht="24">
      <c r="A152" s="42"/>
      <c r="B152" s="47">
        <v>18</v>
      </c>
      <c r="C152" s="475"/>
      <c r="D152" s="481" t="str">
        <f>'設計内訳（基盤情報整備）'!G34</f>
        <v>用途地域レイヤー</v>
      </c>
      <c r="E152" s="482"/>
      <c r="F152" s="482"/>
      <c r="G152" s="482"/>
      <c r="H152" s="482"/>
      <c r="I152" s="482"/>
      <c r="J152" s="482"/>
      <c r="K152" s="482"/>
      <c r="L152" s="482"/>
      <c r="M152" s="48"/>
      <c r="N152" s="49">
        <v>1</v>
      </c>
      <c r="O152" s="50" t="s">
        <v>177</v>
      </c>
      <c r="P152" s="50" t="s">
        <v>31</v>
      </c>
      <c r="Q152" s="50"/>
      <c r="R152" s="50"/>
      <c r="S152" s="50"/>
      <c r="T152" s="50"/>
      <c r="U152" s="50"/>
      <c r="V152" s="50"/>
      <c r="W152" s="51"/>
    </row>
    <row r="153" spans="1:23" s="53" customFormat="1" ht="5.25">
      <c r="B153" s="54"/>
      <c r="C153" s="55"/>
      <c r="D153" s="56"/>
      <c r="E153" s="57"/>
      <c r="F153" s="57"/>
      <c r="G153" s="57"/>
      <c r="H153" s="57"/>
      <c r="I153" s="57"/>
      <c r="J153" s="58"/>
      <c r="K153" s="58"/>
      <c r="M153" s="54"/>
      <c r="N153" s="58"/>
      <c r="O153" s="57"/>
      <c r="P153" s="57"/>
      <c r="Q153" s="57"/>
      <c r="R153" s="57"/>
      <c r="S153" s="57"/>
      <c r="T153" s="57"/>
      <c r="U153" s="57"/>
      <c r="V153" s="57"/>
      <c r="W153" s="58"/>
    </row>
    <row r="154" spans="1:23" ht="24">
      <c r="A154" s="59"/>
      <c r="B154" s="469" t="s">
        <v>32</v>
      </c>
      <c r="C154" s="470"/>
      <c r="D154" s="470"/>
      <c r="E154" s="470"/>
      <c r="F154" s="470"/>
      <c r="G154" s="470"/>
      <c r="H154" s="470"/>
      <c r="I154" s="470"/>
      <c r="J154" s="471"/>
      <c r="K154" s="60" t="s">
        <v>33</v>
      </c>
      <c r="L154" s="60" t="s">
        <v>0</v>
      </c>
      <c r="M154" s="61" t="s">
        <v>34</v>
      </c>
      <c r="N154" s="60" t="s">
        <v>3</v>
      </c>
      <c r="O154" s="472" t="s">
        <v>35</v>
      </c>
      <c r="P154" s="470"/>
      <c r="Q154" s="470"/>
      <c r="R154" s="470"/>
      <c r="S154" s="470"/>
      <c r="T154" s="470"/>
      <c r="U154" s="470"/>
      <c r="V154" s="470"/>
      <c r="W154" s="473"/>
    </row>
    <row r="155" spans="1:23" ht="21">
      <c r="A155" s="62"/>
      <c r="B155" s="169"/>
      <c r="C155" s="212" t="s">
        <v>102</v>
      </c>
      <c r="D155" s="212"/>
      <c r="E155" s="212"/>
      <c r="F155" s="212"/>
      <c r="G155" s="212"/>
      <c r="H155" s="212"/>
      <c r="I155" s="212"/>
      <c r="J155" s="213"/>
      <c r="K155" s="100"/>
      <c r="L155" s="214"/>
      <c r="M155" s="215"/>
      <c r="N155" s="215"/>
      <c r="O155" s="216"/>
      <c r="P155" s="217"/>
      <c r="Q155" s="217"/>
      <c r="R155" s="217"/>
      <c r="S155" s="217"/>
      <c r="T155" s="217"/>
      <c r="U155" s="217"/>
      <c r="V155" s="217"/>
      <c r="W155" s="218"/>
    </row>
    <row r="156" spans="1:23" ht="21">
      <c r="A156" s="62"/>
      <c r="B156" s="168"/>
      <c r="C156" s="65"/>
      <c r="D156" s="219" t="s">
        <v>103</v>
      </c>
      <c r="E156" s="65"/>
      <c r="F156" s="65"/>
      <c r="G156" s="65"/>
      <c r="H156" s="65"/>
      <c r="I156" s="65"/>
      <c r="J156" s="66"/>
      <c r="K156" s="331"/>
      <c r="L156" s="68" t="s">
        <v>38</v>
      </c>
      <c r="M156" s="332"/>
      <c r="N156" s="69">
        <f>INT(K156*M156)</f>
        <v>0</v>
      </c>
      <c r="O156" s="70"/>
      <c r="P156" s="71"/>
      <c r="Q156" s="71"/>
      <c r="R156" s="71"/>
      <c r="S156" s="71"/>
      <c r="T156" s="71"/>
      <c r="U156" s="71"/>
      <c r="V156" s="71"/>
      <c r="W156" s="72"/>
    </row>
    <row r="157" spans="1:23" ht="21">
      <c r="A157" s="62"/>
      <c r="B157" s="168"/>
      <c r="C157" s="65"/>
      <c r="D157" s="219" t="s">
        <v>104</v>
      </c>
      <c r="E157" s="65"/>
      <c r="F157" s="65"/>
      <c r="G157" s="65"/>
      <c r="H157" s="65"/>
      <c r="I157" s="65"/>
      <c r="J157" s="66"/>
      <c r="K157" s="331"/>
      <c r="L157" s="68" t="s">
        <v>38</v>
      </c>
      <c r="M157" s="332"/>
      <c r="N157" s="69">
        <f>INT(K157*M157)</f>
        <v>0</v>
      </c>
      <c r="O157" s="70"/>
      <c r="P157" s="71"/>
      <c r="Q157" s="71"/>
      <c r="R157" s="71"/>
      <c r="S157" s="71"/>
      <c r="T157" s="71"/>
      <c r="U157" s="71"/>
      <c r="V157" s="71"/>
      <c r="W157" s="72"/>
    </row>
    <row r="158" spans="1:23" ht="21">
      <c r="A158" s="62"/>
      <c r="B158" s="168"/>
      <c r="C158" s="65"/>
      <c r="D158" s="219" t="s">
        <v>105</v>
      </c>
      <c r="E158" s="65"/>
      <c r="F158" s="65"/>
      <c r="G158" s="65"/>
      <c r="H158" s="65"/>
      <c r="I158" s="65"/>
      <c r="J158" s="66"/>
      <c r="K158" s="331"/>
      <c r="L158" s="68" t="s">
        <v>38</v>
      </c>
      <c r="M158" s="332"/>
      <c r="N158" s="69">
        <f>INT(K158*M158)</f>
        <v>0</v>
      </c>
      <c r="O158" s="70"/>
      <c r="P158" s="71"/>
      <c r="Q158" s="71"/>
      <c r="R158" s="71"/>
      <c r="S158" s="71"/>
      <c r="T158" s="71"/>
      <c r="U158" s="71"/>
      <c r="V158" s="71"/>
      <c r="W158" s="72"/>
    </row>
    <row r="159" spans="1:23" ht="21">
      <c r="A159" s="62"/>
      <c r="B159" s="168"/>
      <c r="C159" s="65"/>
      <c r="D159" s="219" t="s">
        <v>106</v>
      </c>
      <c r="E159" s="65"/>
      <c r="F159" s="65"/>
      <c r="G159" s="65"/>
      <c r="H159" s="65"/>
      <c r="I159" s="65"/>
      <c r="J159" s="66"/>
      <c r="K159" s="331"/>
      <c r="L159" s="68" t="s">
        <v>38</v>
      </c>
      <c r="M159" s="332"/>
      <c r="N159" s="69">
        <f>INT(K159*M159)</f>
        <v>0</v>
      </c>
      <c r="O159" s="70"/>
      <c r="P159" s="71"/>
      <c r="Q159" s="71"/>
      <c r="R159" s="71"/>
      <c r="S159" s="71"/>
      <c r="T159" s="71"/>
      <c r="U159" s="71"/>
      <c r="V159" s="71"/>
      <c r="W159" s="72"/>
    </row>
    <row r="160" spans="1:23" ht="21">
      <c r="A160" s="62"/>
      <c r="B160" s="168"/>
      <c r="C160" s="65"/>
      <c r="D160" s="219" t="s">
        <v>107</v>
      </c>
      <c r="E160" s="65"/>
      <c r="F160" s="65"/>
      <c r="G160" s="65"/>
      <c r="H160" s="65"/>
      <c r="I160" s="65"/>
      <c r="J160" s="66"/>
      <c r="K160" s="331"/>
      <c r="L160" s="68" t="s">
        <v>38</v>
      </c>
      <c r="M160" s="332"/>
      <c r="N160" s="69">
        <f>INT(K160*M160)</f>
        <v>0</v>
      </c>
      <c r="O160" s="70"/>
      <c r="P160" s="71"/>
      <c r="Q160" s="71"/>
      <c r="R160" s="71"/>
      <c r="S160" s="71"/>
      <c r="T160" s="71"/>
      <c r="U160" s="71"/>
      <c r="V160" s="71"/>
      <c r="W160" s="72"/>
    </row>
    <row r="161" spans="1:23" ht="21">
      <c r="A161" s="62"/>
      <c r="B161" s="168"/>
      <c r="C161" s="65" t="s">
        <v>108</v>
      </c>
      <c r="D161" s="65"/>
      <c r="E161" s="65"/>
      <c r="F161" s="65"/>
      <c r="G161" s="65"/>
      <c r="H161" s="65"/>
      <c r="I161" s="65"/>
      <c r="J161" s="66"/>
      <c r="K161" s="67"/>
      <c r="L161" s="68"/>
      <c r="M161" s="73"/>
      <c r="N161" s="73"/>
      <c r="O161" s="70"/>
      <c r="P161" s="71"/>
      <c r="Q161" s="71"/>
      <c r="R161" s="71"/>
      <c r="S161" s="71"/>
      <c r="T161" s="71"/>
      <c r="U161" s="71"/>
      <c r="V161" s="71"/>
      <c r="W161" s="72"/>
    </row>
    <row r="162" spans="1:23" ht="21">
      <c r="A162" s="62"/>
      <c r="B162" s="168"/>
      <c r="C162" s="65"/>
      <c r="D162" s="219" t="s">
        <v>103</v>
      </c>
      <c r="E162" s="65"/>
      <c r="F162" s="65"/>
      <c r="G162" s="65"/>
      <c r="H162" s="65"/>
      <c r="I162" s="65"/>
      <c r="J162" s="66"/>
      <c r="K162" s="331"/>
      <c r="L162" s="68" t="s">
        <v>38</v>
      </c>
      <c r="M162" s="332"/>
      <c r="N162" s="73">
        <f>INT(K162*M162)</f>
        <v>0</v>
      </c>
      <c r="O162" s="70"/>
      <c r="P162" s="71"/>
      <c r="Q162" s="71"/>
      <c r="R162" s="71"/>
      <c r="S162" s="71"/>
      <c r="T162" s="71"/>
      <c r="U162" s="71"/>
      <c r="V162" s="71"/>
      <c r="W162" s="72"/>
    </row>
    <row r="163" spans="1:23" ht="21">
      <c r="A163" s="62"/>
      <c r="B163" s="168"/>
      <c r="C163" s="65"/>
      <c r="D163" s="219" t="s">
        <v>104</v>
      </c>
      <c r="E163" s="65"/>
      <c r="F163" s="65"/>
      <c r="G163" s="65"/>
      <c r="H163" s="65"/>
      <c r="I163" s="65"/>
      <c r="J163" s="66"/>
      <c r="K163" s="331"/>
      <c r="L163" s="68" t="s">
        <v>38</v>
      </c>
      <c r="M163" s="332"/>
      <c r="N163" s="73">
        <f>INT(K163*M163)</f>
        <v>0</v>
      </c>
      <c r="O163" s="70"/>
      <c r="P163" s="71"/>
      <c r="Q163" s="71"/>
      <c r="R163" s="71"/>
      <c r="S163" s="71"/>
      <c r="T163" s="71"/>
      <c r="U163" s="71"/>
      <c r="V163" s="71"/>
      <c r="W163" s="72"/>
    </row>
    <row r="164" spans="1:23" ht="21">
      <c r="A164" s="62"/>
      <c r="B164" s="168"/>
      <c r="C164" s="65"/>
      <c r="D164" s="219" t="s">
        <v>105</v>
      </c>
      <c r="E164" s="65"/>
      <c r="F164" s="65"/>
      <c r="G164" s="65"/>
      <c r="H164" s="65"/>
      <c r="I164" s="65"/>
      <c r="J164" s="66"/>
      <c r="K164" s="331"/>
      <c r="L164" s="68" t="s">
        <v>38</v>
      </c>
      <c r="M164" s="332"/>
      <c r="N164" s="73">
        <f>INT(K164*M164)</f>
        <v>0</v>
      </c>
      <c r="O164" s="70"/>
      <c r="P164" s="71"/>
      <c r="Q164" s="71"/>
      <c r="R164" s="71"/>
      <c r="S164" s="71"/>
      <c r="T164" s="71"/>
      <c r="U164" s="71"/>
      <c r="V164" s="71"/>
      <c r="W164" s="72"/>
    </row>
    <row r="165" spans="1:23" ht="21">
      <c r="A165" s="62"/>
      <c r="B165" s="168"/>
      <c r="C165" s="65"/>
      <c r="D165" s="219" t="s">
        <v>106</v>
      </c>
      <c r="E165" s="65"/>
      <c r="F165" s="65"/>
      <c r="G165" s="65"/>
      <c r="H165" s="65"/>
      <c r="I165" s="65"/>
      <c r="J165" s="66"/>
      <c r="K165" s="331"/>
      <c r="L165" s="68" t="s">
        <v>38</v>
      </c>
      <c r="M165" s="332"/>
      <c r="N165" s="73">
        <f>INT(K165*M165)</f>
        <v>0</v>
      </c>
      <c r="O165" s="70"/>
      <c r="P165" s="71"/>
      <c r="Q165" s="71"/>
      <c r="R165" s="71"/>
      <c r="S165" s="71"/>
      <c r="T165" s="71"/>
      <c r="U165" s="71"/>
      <c r="V165" s="71"/>
      <c r="W165" s="72"/>
    </row>
    <row r="166" spans="1:23" ht="21">
      <c r="A166" s="62"/>
      <c r="B166" s="168"/>
      <c r="C166" s="65"/>
      <c r="D166" s="219" t="s">
        <v>107</v>
      </c>
      <c r="E166" s="65"/>
      <c r="F166" s="65"/>
      <c r="G166" s="65"/>
      <c r="H166" s="65"/>
      <c r="I166" s="65"/>
      <c r="J166" s="66"/>
      <c r="K166" s="331"/>
      <c r="L166" s="68" t="s">
        <v>38</v>
      </c>
      <c r="M166" s="332"/>
      <c r="N166" s="73">
        <f>INT(K166*M166)</f>
        <v>0</v>
      </c>
      <c r="O166" s="70"/>
      <c r="P166" s="71"/>
      <c r="Q166" s="71"/>
      <c r="R166" s="71"/>
      <c r="S166" s="71"/>
      <c r="T166" s="71"/>
      <c r="U166" s="71"/>
      <c r="V166" s="71"/>
      <c r="W166" s="72"/>
    </row>
    <row r="167" spans="1:23" ht="21">
      <c r="A167" s="62"/>
      <c r="B167" s="75" t="s">
        <v>109</v>
      </c>
      <c r="C167" s="65"/>
      <c r="D167" s="65"/>
      <c r="E167" s="65"/>
      <c r="F167" s="65"/>
      <c r="G167" s="65"/>
      <c r="H167" s="65"/>
      <c r="I167" s="65"/>
      <c r="J167" s="66"/>
      <c r="K167" s="67"/>
      <c r="L167" s="68"/>
      <c r="M167" s="73"/>
      <c r="N167" s="73">
        <f>SUM(N156:N166)</f>
        <v>0</v>
      </c>
      <c r="O167" s="465" t="str">
        <f>N152&amp;O152&amp;P152</f>
        <v>1式当たり</v>
      </c>
      <c r="P167" s="466"/>
      <c r="Q167" s="466"/>
      <c r="R167" s="466"/>
      <c r="S167" s="466"/>
      <c r="T167" s="466"/>
      <c r="U167" s="466"/>
      <c r="V167" s="466"/>
      <c r="W167" s="467"/>
    </row>
    <row r="168" spans="1:23" ht="21">
      <c r="A168" s="62"/>
      <c r="B168" s="77"/>
      <c r="C168" s="166"/>
      <c r="D168" s="166"/>
      <c r="E168" s="166"/>
      <c r="F168" s="166"/>
      <c r="G168" s="166"/>
      <c r="H168" s="166"/>
      <c r="I168" s="166"/>
      <c r="J168" s="79"/>
      <c r="K168" s="67"/>
      <c r="L168" s="80"/>
      <c r="M168" s="80"/>
      <c r="N168" s="80"/>
      <c r="O168" s="81"/>
      <c r="P168" s="82"/>
      <c r="Q168" s="82"/>
      <c r="R168" s="82"/>
      <c r="S168" s="82"/>
      <c r="T168" s="82"/>
      <c r="U168" s="82"/>
      <c r="V168" s="82"/>
      <c r="W168" s="83"/>
    </row>
    <row r="169" spans="1:23" ht="21">
      <c r="A169" s="62"/>
      <c r="B169" s="220" t="s">
        <v>110</v>
      </c>
      <c r="C169" s="166"/>
      <c r="D169" s="166"/>
      <c r="E169" s="166"/>
      <c r="F169" s="166"/>
      <c r="G169" s="166"/>
      <c r="H169" s="166"/>
      <c r="I169" s="166"/>
      <c r="J169" s="79"/>
      <c r="K169" s="67">
        <v>1</v>
      </c>
      <c r="L169" s="68" t="str">
        <f>O152</f>
        <v>式</v>
      </c>
      <c r="M169" s="80"/>
      <c r="N169" s="221">
        <f>ROUNDDOWN(N167/N152,0)</f>
        <v>0</v>
      </c>
      <c r="O169" s="165"/>
      <c r="P169" s="166"/>
      <c r="Q169" s="166"/>
      <c r="R169" s="166"/>
      <c r="S169" s="166"/>
      <c r="T169" s="166"/>
      <c r="U169" s="166"/>
      <c r="V169" s="166"/>
      <c r="W169" s="167"/>
    </row>
    <row r="170" spans="1:23" ht="21">
      <c r="A170" s="62"/>
      <c r="B170" s="220"/>
      <c r="C170" s="166"/>
      <c r="D170" s="166"/>
      <c r="E170" s="166"/>
      <c r="F170" s="166"/>
      <c r="G170" s="166"/>
      <c r="H170" s="166"/>
      <c r="I170" s="166"/>
      <c r="J170" s="79"/>
      <c r="K170" s="67"/>
      <c r="L170" s="68"/>
      <c r="M170" s="80"/>
      <c r="N170" s="221"/>
      <c r="O170" s="165"/>
      <c r="P170" s="166"/>
      <c r="Q170" s="166"/>
      <c r="R170" s="166"/>
      <c r="S170" s="166"/>
      <c r="T170" s="166"/>
      <c r="U170" s="166"/>
      <c r="V170" s="166"/>
      <c r="W170" s="167"/>
    </row>
    <row r="171" spans="1:23" ht="21">
      <c r="A171" s="62"/>
      <c r="B171" s="220"/>
      <c r="C171" s="166"/>
      <c r="D171" s="166"/>
      <c r="E171" s="166"/>
      <c r="F171" s="166"/>
      <c r="G171" s="166"/>
      <c r="H171" s="166"/>
      <c r="I171" s="166"/>
      <c r="J171" s="79"/>
      <c r="K171" s="67"/>
      <c r="L171" s="68"/>
      <c r="M171" s="80"/>
      <c r="N171" s="221"/>
      <c r="O171" s="165"/>
      <c r="P171" s="166"/>
      <c r="Q171" s="166"/>
      <c r="R171" s="166"/>
      <c r="S171" s="166"/>
      <c r="T171" s="166"/>
      <c r="U171" s="166"/>
      <c r="V171" s="166"/>
      <c r="W171" s="167"/>
    </row>
    <row r="172" spans="1:23" ht="21">
      <c r="A172" s="62"/>
      <c r="B172" s="220"/>
      <c r="C172" s="166"/>
      <c r="D172" s="166"/>
      <c r="E172" s="166"/>
      <c r="F172" s="166"/>
      <c r="G172" s="166"/>
      <c r="H172" s="166"/>
      <c r="I172" s="166"/>
      <c r="J172" s="79"/>
      <c r="K172" s="67"/>
      <c r="L172" s="68"/>
      <c r="M172" s="80"/>
      <c r="N172" s="221"/>
      <c r="O172" s="165"/>
      <c r="P172" s="166"/>
      <c r="Q172" s="166"/>
      <c r="R172" s="166"/>
      <c r="S172" s="166"/>
      <c r="T172" s="166"/>
      <c r="U172" s="166"/>
      <c r="V172" s="166"/>
      <c r="W172" s="167"/>
    </row>
    <row r="173" spans="1:23" ht="21">
      <c r="A173" s="62"/>
      <c r="B173" s="220"/>
      <c r="C173" s="166"/>
      <c r="D173" s="166"/>
      <c r="E173" s="166"/>
      <c r="F173" s="166"/>
      <c r="G173" s="166"/>
      <c r="H173" s="166"/>
      <c r="I173" s="166"/>
      <c r="J173" s="79"/>
      <c r="K173" s="67"/>
      <c r="L173" s="68"/>
      <c r="M173" s="80"/>
      <c r="N173" s="221"/>
      <c r="O173" s="165"/>
      <c r="P173" s="166"/>
      <c r="Q173" s="166"/>
      <c r="R173" s="166"/>
      <c r="S173" s="166"/>
      <c r="T173" s="166"/>
      <c r="U173" s="166"/>
      <c r="V173" s="166"/>
      <c r="W173" s="167"/>
    </row>
    <row r="174" spans="1:23" ht="21">
      <c r="A174" s="62"/>
      <c r="B174" s="168"/>
      <c r="C174" s="65"/>
      <c r="D174" s="65"/>
      <c r="E174" s="65"/>
      <c r="F174" s="65"/>
      <c r="G174" s="65"/>
      <c r="H174" s="65"/>
      <c r="I174" s="65"/>
      <c r="J174" s="66"/>
      <c r="K174" s="67"/>
      <c r="L174" s="68"/>
      <c r="M174" s="73"/>
      <c r="N174" s="73"/>
      <c r="O174" s="86"/>
      <c r="P174" s="87"/>
      <c r="Q174" s="87"/>
      <c r="R174" s="87"/>
      <c r="S174" s="87"/>
      <c r="T174" s="87"/>
      <c r="U174" s="87"/>
      <c r="V174" s="87"/>
      <c r="W174" s="88"/>
    </row>
    <row r="175" spans="1:23" ht="21">
      <c r="A175" s="62"/>
      <c r="B175" s="89"/>
      <c r="C175" s="90"/>
      <c r="D175" s="90"/>
      <c r="E175" s="90"/>
      <c r="F175" s="90"/>
      <c r="G175" s="90"/>
      <c r="H175" s="90"/>
      <c r="I175" s="90"/>
      <c r="J175" s="91"/>
      <c r="K175" s="92"/>
      <c r="L175" s="93"/>
      <c r="M175" s="93"/>
      <c r="N175" s="93"/>
      <c r="O175" s="94"/>
      <c r="P175" s="90"/>
      <c r="Q175" s="90"/>
      <c r="R175" s="90"/>
      <c r="S175" s="90"/>
      <c r="T175" s="90"/>
      <c r="U175" s="90"/>
      <c r="V175" s="90"/>
      <c r="W175" s="95"/>
    </row>
    <row r="176" spans="1:23" s="46" customFormat="1" ht="24">
      <c r="A176" s="42"/>
      <c r="B176" s="43"/>
      <c r="C176" s="475" t="s">
        <v>29</v>
      </c>
      <c r="D176" s="480" t="str">
        <f>D126</f>
        <v>デジタル基盤情報整備</v>
      </c>
      <c r="E176" s="477"/>
      <c r="F176" s="477"/>
      <c r="G176" s="477"/>
      <c r="H176" s="477"/>
      <c r="I176" s="477"/>
      <c r="J176" s="477"/>
      <c r="K176" s="477"/>
      <c r="L176" s="477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5"/>
    </row>
    <row r="177" spans="1:23" s="52" customFormat="1" ht="24">
      <c r="A177" s="42"/>
      <c r="B177" s="47">
        <v>19</v>
      </c>
      <c r="C177" s="475"/>
      <c r="D177" s="481" t="str">
        <f>'設計内訳（基盤情報整備）'!G40</f>
        <v>土砂・ため池レイヤー</v>
      </c>
      <c r="E177" s="482"/>
      <c r="F177" s="482"/>
      <c r="G177" s="482"/>
      <c r="H177" s="482"/>
      <c r="I177" s="482"/>
      <c r="J177" s="482"/>
      <c r="K177" s="482"/>
      <c r="L177" s="482"/>
      <c r="M177" s="48"/>
      <c r="N177" s="49">
        <v>1</v>
      </c>
      <c r="O177" s="50" t="s">
        <v>177</v>
      </c>
      <c r="P177" s="50" t="s">
        <v>31</v>
      </c>
      <c r="Q177" s="50"/>
      <c r="R177" s="50"/>
      <c r="S177" s="50"/>
      <c r="T177" s="50"/>
      <c r="U177" s="50"/>
      <c r="V177" s="50"/>
      <c r="W177" s="51"/>
    </row>
    <row r="178" spans="1:23" s="53" customFormat="1" ht="5.25">
      <c r="B178" s="54"/>
      <c r="C178" s="55"/>
      <c r="D178" s="56"/>
      <c r="E178" s="57"/>
      <c r="F178" s="57"/>
      <c r="G178" s="57"/>
      <c r="H178" s="57"/>
      <c r="I178" s="57"/>
      <c r="J178" s="58"/>
      <c r="K178" s="58"/>
      <c r="M178" s="54"/>
      <c r="N178" s="58"/>
      <c r="O178" s="57"/>
      <c r="P178" s="57"/>
      <c r="Q178" s="57"/>
      <c r="R178" s="57"/>
      <c r="S178" s="57"/>
      <c r="T178" s="57"/>
      <c r="U178" s="57"/>
      <c r="V178" s="57"/>
      <c r="W178" s="58"/>
    </row>
    <row r="179" spans="1:23" ht="24">
      <c r="A179" s="59"/>
      <c r="B179" s="469" t="s">
        <v>32</v>
      </c>
      <c r="C179" s="470"/>
      <c r="D179" s="470"/>
      <c r="E179" s="470"/>
      <c r="F179" s="470"/>
      <c r="G179" s="470"/>
      <c r="H179" s="470"/>
      <c r="I179" s="470"/>
      <c r="J179" s="471"/>
      <c r="K179" s="60" t="s">
        <v>33</v>
      </c>
      <c r="L179" s="60" t="s">
        <v>0</v>
      </c>
      <c r="M179" s="61" t="s">
        <v>34</v>
      </c>
      <c r="N179" s="60" t="s">
        <v>3</v>
      </c>
      <c r="O179" s="472" t="s">
        <v>35</v>
      </c>
      <c r="P179" s="470"/>
      <c r="Q179" s="470"/>
      <c r="R179" s="470"/>
      <c r="S179" s="470"/>
      <c r="T179" s="470"/>
      <c r="U179" s="470"/>
      <c r="V179" s="470"/>
      <c r="W179" s="473"/>
    </row>
    <row r="180" spans="1:23" ht="21">
      <c r="A180" s="62"/>
      <c r="B180" s="169"/>
      <c r="C180" s="212" t="s">
        <v>102</v>
      </c>
      <c r="D180" s="212"/>
      <c r="E180" s="212"/>
      <c r="F180" s="212"/>
      <c r="G180" s="212"/>
      <c r="H180" s="212"/>
      <c r="I180" s="212"/>
      <c r="J180" s="213"/>
      <c r="K180" s="100"/>
      <c r="L180" s="214"/>
      <c r="M180" s="215"/>
      <c r="N180" s="215"/>
      <c r="O180" s="216"/>
      <c r="P180" s="217"/>
      <c r="Q180" s="217"/>
      <c r="R180" s="217"/>
      <c r="S180" s="217"/>
      <c r="T180" s="217"/>
      <c r="U180" s="217"/>
      <c r="V180" s="217"/>
      <c r="W180" s="218"/>
    </row>
    <row r="181" spans="1:23" ht="21">
      <c r="A181" s="62"/>
      <c r="B181" s="168"/>
      <c r="C181" s="65"/>
      <c r="D181" s="219" t="s">
        <v>103</v>
      </c>
      <c r="E181" s="65"/>
      <c r="F181" s="65"/>
      <c r="G181" s="65"/>
      <c r="H181" s="65"/>
      <c r="I181" s="65"/>
      <c r="J181" s="66"/>
      <c r="K181" s="331"/>
      <c r="L181" s="68" t="s">
        <v>38</v>
      </c>
      <c r="M181" s="332"/>
      <c r="N181" s="69">
        <f>INT(K181*M181)</f>
        <v>0</v>
      </c>
      <c r="O181" s="70"/>
      <c r="P181" s="71"/>
      <c r="Q181" s="71"/>
      <c r="R181" s="71"/>
      <c r="S181" s="71"/>
      <c r="T181" s="71"/>
      <c r="U181" s="71"/>
      <c r="V181" s="71"/>
      <c r="W181" s="72"/>
    </row>
    <row r="182" spans="1:23" ht="21">
      <c r="A182" s="62"/>
      <c r="B182" s="168"/>
      <c r="C182" s="65"/>
      <c r="D182" s="219" t="s">
        <v>104</v>
      </c>
      <c r="E182" s="65"/>
      <c r="F182" s="65"/>
      <c r="G182" s="65"/>
      <c r="H182" s="65"/>
      <c r="I182" s="65"/>
      <c r="J182" s="66"/>
      <c r="K182" s="331"/>
      <c r="L182" s="68" t="s">
        <v>38</v>
      </c>
      <c r="M182" s="332"/>
      <c r="N182" s="69">
        <f>INT(K182*M182)</f>
        <v>0</v>
      </c>
      <c r="O182" s="70"/>
      <c r="P182" s="71"/>
      <c r="Q182" s="71"/>
      <c r="R182" s="71"/>
      <c r="S182" s="71"/>
      <c r="T182" s="71"/>
      <c r="U182" s="71"/>
      <c r="V182" s="71"/>
      <c r="W182" s="72"/>
    </row>
    <row r="183" spans="1:23" ht="21">
      <c r="A183" s="62"/>
      <c r="B183" s="168"/>
      <c r="C183" s="65"/>
      <c r="D183" s="219" t="s">
        <v>105</v>
      </c>
      <c r="E183" s="65"/>
      <c r="F183" s="65"/>
      <c r="G183" s="65"/>
      <c r="H183" s="65"/>
      <c r="I183" s="65"/>
      <c r="J183" s="66"/>
      <c r="K183" s="331"/>
      <c r="L183" s="68" t="s">
        <v>38</v>
      </c>
      <c r="M183" s="332"/>
      <c r="N183" s="69">
        <f>INT(K183*M183)</f>
        <v>0</v>
      </c>
      <c r="O183" s="70"/>
      <c r="P183" s="71"/>
      <c r="Q183" s="71"/>
      <c r="R183" s="71"/>
      <c r="S183" s="71"/>
      <c r="T183" s="71"/>
      <c r="U183" s="71"/>
      <c r="V183" s="71"/>
      <c r="W183" s="72"/>
    </row>
    <row r="184" spans="1:23" ht="21">
      <c r="A184" s="62"/>
      <c r="B184" s="168"/>
      <c r="C184" s="65"/>
      <c r="D184" s="219" t="s">
        <v>106</v>
      </c>
      <c r="E184" s="65"/>
      <c r="F184" s="65"/>
      <c r="G184" s="65"/>
      <c r="H184" s="65"/>
      <c r="I184" s="65"/>
      <c r="J184" s="66"/>
      <c r="K184" s="331"/>
      <c r="L184" s="68" t="s">
        <v>38</v>
      </c>
      <c r="M184" s="332"/>
      <c r="N184" s="69">
        <f>INT(K184*M184)</f>
        <v>0</v>
      </c>
      <c r="O184" s="70"/>
      <c r="P184" s="71"/>
      <c r="Q184" s="71"/>
      <c r="R184" s="71"/>
      <c r="S184" s="71"/>
      <c r="T184" s="71"/>
      <c r="U184" s="71"/>
      <c r="V184" s="71"/>
      <c r="W184" s="72"/>
    </row>
    <row r="185" spans="1:23" ht="21">
      <c r="A185" s="62"/>
      <c r="B185" s="168"/>
      <c r="C185" s="65"/>
      <c r="D185" s="219" t="s">
        <v>107</v>
      </c>
      <c r="E185" s="65"/>
      <c r="F185" s="65"/>
      <c r="G185" s="65"/>
      <c r="H185" s="65"/>
      <c r="I185" s="65"/>
      <c r="J185" s="66"/>
      <c r="K185" s="331"/>
      <c r="L185" s="68" t="s">
        <v>38</v>
      </c>
      <c r="M185" s="332"/>
      <c r="N185" s="69">
        <f>INT(K185*M185)</f>
        <v>0</v>
      </c>
      <c r="O185" s="70"/>
      <c r="P185" s="71"/>
      <c r="Q185" s="71"/>
      <c r="R185" s="71"/>
      <c r="S185" s="71"/>
      <c r="T185" s="71"/>
      <c r="U185" s="71"/>
      <c r="V185" s="71"/>
      <c r="W185" s="72"/>
    </row>
    <row r="186" spans="1:23" ht="21">
      <c r="A186" s="62"/>
      <c r="B186" s="168"/>
      <c r="C186" s="65" t="s">
        <v>108</v>
      </c>
      <c r="D186" s="65"/>
      <c r="E186" s="65"/>
      <c r="F186" s="65"/>
      <c r="G186" s="65"/>
      <c r="H186" s="65"/>
      <c r="I186" s="65"/>
      <c r="J186" s="66"/>
      <c r="K186" s="67"/>
      <c r="L186" s="68"/>
      <c r="M186" s="73"/>
      <c r="N186" s="73"/>
      <c r="O186" s="70"/>
      <c r="P186" s="71"/>
      <c r="Q186" s="71"/>
      <c r="R186" s="71"/>
      <c r="S186" s="71"/>
      <c r="T186" s="71"/>
      <c r="U186" s="71"/>
      <c r="V186" s="71"/>
      <c r="W186" s="72"/>
    </row>
    <row r="187" spans="1:23" ht="21">
      <c r="A187" s="62"/>
      <c r="B187" s="168"/>
      <c r="C187" s="65"/>
      <c r="D187" s="219" t="s">
        <v>103</v>
      </c>
      <c r="E187" s="65"/>
      <c r="F187" s="65"/>
      <c r="G187" s="65"/>
      <c r="H187" s="65"/>
      <c r="I187" s="65"/>
      <c r="J187" s="66"/>
      <c r="K187" s="331"/>
      <c r="L187" s="68" t="s">
        <v>38</v>
      </c>
      <c r="M187" s="332"/>
      <c r="N187" s="73">
        <f>INT(K187*M187)</f>
        <v>0</v>
      </c>
      <c r="O187" s="70"/>
      <c r="P187" s="71"/>
      <c r="Q187" s="71"/>
      <c r="R187" s="71"/>
      <c r="S187" s="71"/>
      <c r="T187" s="71"/>
      <c r="U187" s="71"/>
      <c r="V187" s="71"/>
      <c r="W187" s="72"/>
    </row>
    <row r="188" spans="1:23" ht="21">
      <c r="A188" s="62"/>
      <c r="B188" s="168"/>
      <c r="C188" s="65"/>
      <c r="D188" s="219" t="s">
        <v>104</v>
      </c>
      <c r="E188" s="65"/>
      <c r="F188" s="65"/>
      <c r="G188" s="65"/>
      <c r="H188" s="65"/>
      <c r="I188" s="65"/>
      <c r="J188" s="66"/>
      <c r="K188" s="331"/>
      <c r="L188" s="68" t="s">
        <v>38</v>
      </c>
      <c r="M188" s="332"/>
      <c r="N188" s="73">
        <f>INT(K188*M188)</f>
        <v>0</v>
      </c>
      <c r="O188" s="70"/>
      <c r="P188" s="71"/>
      <c r="Q188" s="71"/>
      <c r="R188" s="71"/>
      <c r="S188" s="71"/>
      <c r="T188" s="71"/>
      <c r="U188" s="71"/>
      <c r="V188" s="71"/>
      <c r="W188" s="72"/>
    </row>
    <row r="189" spans="1:23" ht="21">
      <c r="A189" s="62"/>
      <c r="B189" s="168"/>
      <c r="C189" s="65"/>
      <c r="D189" s="219" t="s">
        <v>105</v>
      </c>
      <c r="E189" s="65"/>
      <c r="F189" s="65"/>
      <c r="G189" s="65"/>
      <c r="H189" s="65"/>
      <c r="I189" s="65"/>
      <c r="J189" s="66"/>
      <c r="K189" s="331"/>
      <c r="L189" s="68" t="s">
        <v>38</v>
      </c>
      <c r="M189" s="332"/>
      <c r="N189" s="73">
        <f>INT(K189*M189)</f>
        <v>0</v>
      </c>
      <c r="O189" s="70"/>
      <c r="P189" s="71"/>
      <c r="Q189" s="71"/>
      <c r="R189" s="71"/>
      <c r="S189" s="71"/>
      <c r="T189" s="71"/>
      <c r="U189" s="71"/>
      <c r="V189" s="71"/>
      <c r="W189" s="72"/>
    </row>
    <row r="190" spans="1:23" ht="21">
      <c r="A190" s="62"/>
      <c r="B190" s="168"/>
      <c r="C190" s="65"/>
      <c r="D190" s="219" t="s">
        <v>106</v>
      </c>
      <c r="E190" s="65"/>
      <c r="F190" s="65"/>
      <c r="G190" s="65"/>
      <c r="H190" s="65"/>
      <c r="I190" s="65"/>
      <c r="J190" s="66"/>
      <c r="K190" s="331"/>
      <c r="L190" s="68" t="s">
        <v>38</v>
      </c>
      <c r="M190" s="332"/>
      <c r="N190" s="73">
        <f>INT(K190*M190)</f>
        <v>0</v>
      </c>
      <c r="O190" s="70"/>
      <c r="P190" s="71"/>
      <c r="Q190" s="71"/>
      <c r="R190" s="71"/>
      <c r="S190" s="71"/>
      <c r="T190" s="71"/>
      <c r="U190" s="71"/>
      <c r="V190" s="71"/>
      <c r="W190" s="72"/>
    </row>
    <row r="191" spans="1:23" ht="21">
      <c r="A191" s="62"/>
      <c r="B191" s="168"/>
      <c r="C191" s="65"/>
      <c r="D191" s="219" t="s">
        <v>107</v>
      </c>
      <c r="E191" s="65"/>
      <c r="F191" s="65"/>
      <c r="G191" s="65"/>
      <c r="H191" s="65"/>
      <c r="I191" s="65"/>
      <c r="J191" s="66"/>
      <c r="K191" s="331"/>
      <c r="L191" s="68" t="s">
        <v>38</v>
      </c>
      <c r="M191" s="332"/>
      <c r="N191" s="73">
        <f>INT(K191*M191)</f>
        <v>0</v>
      </c>
      <c r="O191" s="70"/>
      <c r="P191" s="71"/>
      <c r="Q191" s="71"/>
      <c r="R191" s="71"/>
      <c r="S191" s="71"/>
      <c r="T191" s="71"/>
      <c r="U191" s="71"/>
      <c r="V191" s="71"/>
      <c r="W191" s="72"/>
    </row>
    <row r="192" spans="1:23" ht="21">
      <c r="A192" s="62"/>
      <c r="B192" s="75" t="s">
        <v>109</v>
      </c>
      <c r="C192" s="65"/>
      <c r="D192" s="65"/>
      <c r="E192" s="65"/>
      <c r="F192" s="65"/>
      <c r="G192" s="65"/>
      <c r="H192" s="65"/>
      <c r="I192" s="65"/>
      <c r="J192" s="66"/>
      <c r="K192" s="67"/>
      <c r="L192" s="68"/>
      <c r="M192" s="73"/>
      <c r="N192" s="73">
        <f>SUM(N181:N191)</f>
        <v>0</v>
      </c>
      <c r="O192" s="465" t="str">
        <f>N177&amp;O177&amp;P177</f>
        <v>1式当たり</v>
      </c>
      <c r="P192" s="466"/>
      <c r="Q192" s="466"/>
      <c r="R192" s="466"/>
      <c r="S192" s="466"/>
      <c r="T192" s="466"/>
      <c r="U192" s="466"/>
      <c r="V192" s="466"/>
      <c r="W192" s="467"/>
    </row>
    <row r="193" spans="1:23" ht="21">
      <c r="A193" s="62"/>
      <c r="B193" s="77"/>
      <c r="C193" s="166"/>
      <c r="D193" s="166"/>
      <c r="E193" s="166"/>
      <c r="F193" s="166"/>
      <c r="G193" s="166"/>
      <c r="H193" s="166"/>
      <c r="I193" s="166"/>
      <c r="J193" s="79"/>
      <c r="K193" s="67"/>
      <c r="L193" s="80"/>
      <c r="M193" s="80"/>
      <c r="N193" s="80"/>
      <c r="O193" s="81"/>
      <c r="P193" s="82"/>
      <c r="Q193" s="82"/>
      <c r="R193" s="82"/>
      <c r="S193" s="82"/>
      <c r="T193" s="82"/>
      <c r="U193" s="82"/>
      <c r="V193" s="82"/>
      <c r="W193" s="83"/>
    </row>
    <row r="194" spans="1:23" ht="21">
      <c r="A194" s="62"/>
      <c r="B194" s="220" t="s">
        <v>110</v>
      </c>
      <c r="C194" s="166"/>
      <c r="D194" s="166"/>
      <c r="E194" s="166"/>
      <c r="F194" s="166"/>
      <c r="G194" s="166"/>
      <c r="H194" s="166"/>
      <c r="I194" s="166"/>
      <c r="J194" s="79"/>
      <c r="K194" s="67">
        <v>1</v>
      </c>
      <c r="L194" s="68" t="str">
        <f>O177</f>
        <v>式</v>
      </c>
      <c r="M194" s="80"/>
      <c r="N194" s="221">
        <f>ROUNDDOWN(N192/N177,0)</f>
        <v>0</v>
      </c>
      <c r="O194" s="165"/>
      <c r="P194" s="166"/>
      <c r="Q194" s="166"/>
      <c r="R194" s="166"/>
      <c r="S194" s="166"/>
      <c r="T194" s="166"/>
      <c r="U194" s="166"/>
      <c r="V194" s="166"/>
      <c r="W194" s="167"/>
    </row>
    <row r="195" spans="1:23" ht="21">
      <c r="A195" s="62"/>
      <c r="B195" s="220"/>
      <c r="C195" s="166"/>
      <c r="D195" s="166"/>
      <c r="E195" s="166"/>
      <c r="F195" s="166"/>
      <c r="G195" s="166"/>
      <c r="H195" s="166"/>
      <c r="I195" s="166"/>
      <c r="J195" s="79"/>
      <c r="K195" s="67"/>
      <c r="L195" s="68"/>
      <c r="M195" s="80"/>
      <c r="N195" s="221"/>
      <c r="O195" s="165"/>
      <c r="P195" s="166"/>
      <c r="Q195" s="166"/>
      <c r="R195" s="166"/>
      <c r="S195" s="166"/>
      <c r="T195" s="166"/>
      <c r="U195" s="166"/>
      <c r="V195" s="166"/>
      <c r="W195" s="167"/>
    </row>
    <row r="196" spans="1:23" ht="21">
      <c r="A196" s="62"/>
      <c r="B196" s="220"/>
      <c r="C196" s="166"/>
      <c r="D196" s="166"/>
      <c r="E196" s="166"/>
      <c r="F196" s="166"/>
      <c r="G196" s="166"/>
      <c r="H196" s="166"/>
      <c r="I196" s="166"/>
      <c r="J196" s="79"/>
      <c r="K196" s="67"/>
      <c r="L196" s="68"/>
      <c r="M196" s="80"/>
      <c r="N196" s="221"/>
      <c r="O196" s="165"/>
      <c r="P196" s="166"/>
      <c r="Q196" s="166"/>
      <c r="R196" s="166"/>
      <c r="S196" s="166"/>
      <c r="T196" s="166"/>
      <c r="U196" s="166"/>
      <c r="V196" s="166"/>
      <c r="W196" s="167"/>
    </row>
    <row r="197" spans="1:23" ht="21">
      <c r="A197" s="62"/>
      <c r="B197" s="220"/>
      <c r="C197" s="166"/>
      <c r="D197" s="166"/>
      <c r="E197" s="166"/>
      <c r="F197" s="166"/>
      <c r="G197" s="166"/>
      <c r="H197" s="166"/>
      <c r="I197" s="166"/>
      <c r="J197" s="79"/>
      <c r="K197" s="67"/>
      <c r="L197" s="68"/>
      <c r="M197" s="80"/>
      <c r="N197" s="221"/>
      <c r="O197" s="165"/>
      <c r="P197" s="166"/>
      <c r="Q197" s="166"/>
      <c r="R197" s="166"/>
      <c r="S197" s="166"/>
      <c r="T197" s="166"/>
      <c r="U197" s="166"/>
      <c r="V197" s="166"/>
      <c r="W197" s="167"/>
    </row>
    <row r="198" spans="1:23" ht="21">
      <c r="A198" s="62"/>
      <c r="B198" s="220"/>
      <c r="C198" s="166"/>
      <c r="D198" s="166"/>
      <c r="E198" s="166"/>
      <c r="F198" s="166"/>
      <c r="G198" s="166"/>
      <c r="H198" s="166"/>
      <c r="I198" s="166"/>
      <c r="J198" s="79"/>
      <c r="K198" s="67"/>
      <c r="L198" s="68"/>
      <c r="M198" s="80"/>
      <c r="N198" s="221"/>
      <c r="O198" s="165"/>
      <c r="P198" s="166"/>
      <c r="Q198" s="166"/>
      <c r="R198" s="166"/>
      <c r="S198" s="166"/>
      <c r="T198" s="166"/>
      <c r="U198" s="166"/>
      <c r="V198" s="166"/>
      <c r="W198" s="167"/>
    </row>
    <row r="199" spans="1:23" ht="21">
      <c r="A199" s="62"/>
      <c r="B199" s="168"/>
      <c r="C199" s="65"/>
      <c r="D199" s="65"/>
      <c r="E199" s="65"/>
      <c r="F199" s="65"/>
      <c r="G199" s="65"/>
      <c r="H199" s="65"/>
      <c r="I199" s="65"/>
      <c r="J199" s="66"/>
      <c r="K199" s="67"/>
      <c r="L199" s="68"/>
      <c r="M199" s="73"/>
      <c r="N199" s="73"/>
      <c r="O199" s="86"/>
      <c r="P199" s="87"/>
      <c r="Q199" s="87"/>
      <c r="R199" s="87"/>
      <c r="S199" s="87"/>
      <c r="T199" s="87"/>
      <c r="U199" s="87"/>
      <c r="V199" s="87"/>
      <c r="W199" s="88"/>
    </row>
    <row r="200" spans="1:23" ht="21">
      <c r="A200" s="62"/>
      <c r="B200" s="89"/>
      <c r="C200" s="90"/>
      <c r="D200" s="90"/>
      <c r="E200" s="90"/>
      <c r="F200" s="90"/>
      <c r="G200" s="90"/>
      <c r="H200" s="90"/>
      <c r="I200" s="90"/>
      <c r="J200" s="91"/>
      <c r="K200" s="92"/>
      <c r="L200" s="93"/>
      <c r="M200" s="93"/>
      <c r="N200" s="93"/>
      <c r="O200" s="94"/>
      <c r="P200" s="90"/>
      <c r="Q200" s="90"/>
      <c r="R200" s="90"/>
      <c r="S200" s="90"/>
      <c r="T200" s="90"/>
      <c r="U200" s="90"/>
      <c r="V200" s="90"/>
      <c r="W200" s="95"/>
    </row>
    <row r="201" spans="1:23" s="46" customFormat="1" ht="24">
      <c r="A201" s="42"/>
      <c r="B201" s="43"/>
      <c r="C201" s="475" t="s">
        <v>29</v>
      </c>
      <c r="D201" s="480" t="str">
        <f>'明細（設計）'!D176:L176</f>
        <v>デジタル基盤情報整備</v>
      </c>
      <c r="E201" s="477"/>
      <c r="F201" s="477"/>
      <c r="G201" s="477"/>
      <c r="H201" s="477"/>
      <c r="I201" s="477"/>
      <c r="J201" s="477"/>
      <c r="K201" s="477"/>
      <c r="L201" s="477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5"/>
    </row>
    <row r="202" spans="1:23" s="52" customFormat="1" ht="24">
      <c r="A202" s="42"/>
      <c r="B202" s="47">
        <v>20</v>
      </c>
      <c r="C202" s="475"/>
      <c r="D202" s="481" t="str">
        <f>'設計内訳（基盤情報整備）'!G44</f>
        <v>避難場所等レイヤー</v>
      </c>
      <c r="E202" s="482"/>
      <c r="F202" s="482"/>
      <c r="G202" s="482"/>
      <c r="H202" s="482"/>
      <c r="I202" s="482"/>
      <c r="J202" s="482"/>
      <c r="K202" s="482"/>
      <c r="L202" s="482"/>
      <c r="M202" s="48"/>
      <c r="N202" s="49">
        <v>1</v>
      </c>
      <c r="O202" s="50" t="s">
        <v>177</v>
      </c>
      <c r="P202" s="50" t="s">
        <v>31</v>
      </c>
      <c r="Q202" s="50"/>
      <c r="R202" s="50"/>
      <c r="S202" s="50"/>
      <c r="T202" s="50"/>
      <c r="U202" s="50"/>
      <c r="V202" s="50"/>
      <c r="W202" s="51"/>
    </row>
    <row r="203" spans="1:23" s="53" customFormat="1" ht="5.25">
      <c r="B203" s="54"/>
      <c r="C203" s="55"/>
      <c r="D203" s="56"/>
      <c r="E203" s="57"/>
      <c r="F203" s="57"/>
      <c r="G203" s="57"/>
      <c r="H203" s="57"/>
      <c r="I203" s="57"/>
      <c r="J203" s="58"/>
      <c r="K203" s="58"/>
      <c r="M203" s="54"/>
      <c r="N203" s="58"/>
      <c r="O203" s="57"/>
      <c r="P203" s="57"/>
      <c r="Q203" s="57"/>
      <c r="R203" s="57"/>
      <c r="S203" s="57"/>
      <c r="T203" s="57"/>
      <c r="U203" s="57"/>
      <c r="V203" s="57"/>
      <c r="W203" s="58"/>
    </row>
    <row r="204" spans="1:23" ht="24">
      <c r="A204" s="59"/>
      <c r="B204" s="469" t="s">
        <v>32</v>
      </c>
      <c r="C204" s="470"/>
      <c r="D204" s="470"/>
      <c r="E204" s="470"/>
      <c r="F204" s="470"/>
      <c r="G204" s="470"/>
      <c r="H204" s="470"/>
      <c r="I204" s="470"/>
      <c r="J204" s="471"/>
      <c r="K204" s="60" t="s">
        <v>33</v>
      </c>
      <c r="L204" s="60" t="s">
        <v>0</v>
      </c>
      <c r="M204" s="61" t="s">
        <v>34</v>
      </c>
      <c r="N204" s="60" t="s">
        <v>3</v>
      </c>
      <c r="O204" s="472" t="s">
        <v>35</v>
      </c>
      <c r="P204" s="470"/>
      <c r="Q204" s="470"/>
      <c r="R204" s="470"/>
      <c r="S204" s="470"/>
      <c r="T204" s="470"/>
      <c r="U204" s="470"/>
      <c r="V204" s="470"/>
      <c r="W204" s="473"/>
    </row>
    <row r="205" spans="1:23" ht="21">
      <c r="A205" s="62"/>
      <c r="B205" s="169"/>
      <c r="C205" s="212" t="s">
        <v>102</v>
      </c>
      <c r="D205" s="212"/>
      <c r="E205" s="212"/>
      <c r="F205" s="212"/>
      <c r="G205" s="212"/>
      <c r="H205" s="212"/>
      <c r="I205" s="212"/>
      <c r="J205" s="213"/>
      <c r="K205" s="100"/>
      <c r="L205" s="214"/>
      <c r="M205" s="215"/>
      <c r="N205" s="215"/>
      <c r="O205" s="216"/>
      <c r="P205" s="217"/>
      <c r="Q205" s="217"/>
      <c r="R205" s="217"/>
      <c r="S205" s="217"/>
      <c r="T205" s="217"/>
      <c r="U205" s="217"/>
      <c r="V205" s="217"/>
      <c r="W205" s="218"/>
    </row>
    <row r="206" spans="1:23" ht="21">
      <c r="A206" s="62"/>
      <c r="B206" s="168"/>
      <c r="C206" s="65"/>
      <c r="D206" s="219" t="s">
        <v>103</v>
      </c>
      <c r="E206" s="65"/>
      <c r="F206" s="65"/>
      <c r="G206" s="65"/>
      <c r="H206" s="65"/>
      <c r="I206" s="65"/>
      <c r="J206" s="66"/>
      <c r="K206" s="331"/>
      <c r="L206" s="68" t="s">
        <v>38</v>
      </c>
      <c r="M206" s="332"/>
      <c r="N206" s="69">
        <f>INT(K206*M206)</f>
        <v>0</v>
      </c>
      <c r="O206" s="70"/>
      <c r="P206" s="71"/>
      <c r="Q206" s="71"/>
      <c r="R206" s="71"/>
      <c r="S206" s="71"/>
      <c r="T206" s="71"/>
      <c r="U206" s="71"/>
      <c r="V206" s="71"/>
      <c r="W206" s="72"/>
    </row>
    <row r="207" spans="1:23" ht="21">
      <c r="A207" s="62"/>
      <c r="B207" s="168"/>
      <c r="C207" s="65"/>
      <c r="D207" s="219" t="s">
        <v>104</v>
      </c>
      <c r="E207" s="65"/>
      <c r="F207" s="65"/>
      <c r="G207" s="65"/>
      <c r="H207" s="65"/>
      <c r="I207" s="65"/>
      <c r="J207" s="66"/>
      <c r="K207" s="331"/>
      <c r="L207" s="68" t="s">
        <v>38</v>
      </c>
      <c r="M207" s="332"/>
      <c r="N207" s="69">
        <f>INT(K207*M207)</f>
        <v>0</v>
      </c>
      <c r="O207" s="70"/>
      <c r="P207" s="71"/>
      <c r="Q207" s="71"/>
      <c r="R207" s="71"/>
      <c r="S207" s="71"/>
      <c r="T207" s="71"/>
      <c r="U207" s="71"/>
      <c r="V207" s="71"/>
      <c r="W207" s="72"/>
    </row>
    <row r="208" spans="1:23" ht="21">
      <c r="A208" s="62"/>
      <c r="B208" s="168"/>
      <c r="C208" s="65"/>
      <c r="D208" s="219" t="s">
        <v>105</v>
      </c>
      <c r="E208" s="65"/>
      <c r="F208" s="65"/>
      <c r="G208" s="65"/>
      <c r="H208" s="65"/>
      <c r="I208" s="65"/>
      <c r="J208" s="66"/>
      <c r="K208" s="331"/>
      <c r="L208" s="68" t="s">
        <v>38</v>
      </c>
      <c r="M208" s="332"/>
      <c r="N208" s="69">
        <f>INT(K208*M208)</f>
        <v>0</v>
      </c>
      <c r="O208" s="70"/>
      <c r="P208" s="71"/>
      <c r="Q208" s="71"/>
      <c r="R208" s="71"/>
      <c r="S208" s="71"/>
      <c r="T208" s="71"/>
      <c r="U208" s="71"/>
      <c r="V208" s="71"/>
      <c r="W208" s="72"/>
    </row>
    <row r="209" spans="1:23" ht="21">
      <c r="A209" s="62"/>
      <c r="B209" s="168"/>
      <c r="C209" s="65"/>
      <c r="D209" s="219" t="s">
        <v>106</v>
      </c>
      <c r="E209" s="65"/>
      <c r="F209" s="65"/>
      <c r="G209" s="65"/>
      <c r="H209" s="65"/>
      <c r="I209" s="65"/>
      <c r="J209" s="66"/>
      <c r="K209" s="331"/>
      <c r="L209" s="68" t="s">
        <v>38</v>
      </c>
      <c r="M209" s="332"/>
      <c r="N209" s="69">
        <f>INT(K209*M209)</f>
        <v>0</v>
      </c>
      <c r="O209" s="70"/>
      <c r="P209" s="71"/>
      <c r="Q209" s="71"/>
      <c r="R209" s="71"/>
      <c r="S209" s="71"/>
      <c r="T209" s="71"/>
      <c r="U209" s="71"/>
      <c r="V209" s="71"/>
      <c r="W209" s="72"/>
    </row>
    <row r="210" spans="1:23" ht="21">
      <c r="A210" s="62"/>
      <c r="B210" s="168"/>
      <c r="C210" s="65"/>
      <c r="D210" s="219" t="s">
        <v>107</v>
      </c>
      <c r="E210" s="65"/>
      <c r="F210" s="65"/>
      <c r="G210" s="65"/>
      <c r="H210" s="65"/>
      <c r="I210" s="65"/>
      <c r="J210" s="66"/>
      <c r="K210" s="331"/>
      <c r="L210" s="68" t="s">
        <v>38</v>
      </c>
      <c r="M210" s="332"/>
      <c r="N210" s="69">
        <f>INT(K210*M210)</f>
        <v>0</v>
      </c>
      <c r="O210" s="70"/>
      <c r="P210" s="71"/>
      <c r="Q210" s="71"/>
      <c r="R210" s="71"/>
      <c r="S210" s="71"/>
      <c r="T210" s="71"/>
      <c r="U210" s="71"/>
      <c r="V210" s="71"/>
      <c r="W210" s="72"/>
    </row>
    <row r="211" spans="1:23" ht="21">
      <c r="A211" s="62"/>
      <c r="B211" s="168"/>
      <c r="C211" s="65" t="s">
        <v>108</v>
      </c>
      <c r="D211" s="65"/>
      <c r="E211" s="65"/>
      <c r="F211" s="65"/>
      <c r="G211" s="65"/>
      <c r="H211" s="65"/>
      <c r="I211" s="65"/>
      <c r="J211" s="66"/>
      <c r="K211" s="67"/>
      <c r="L211" s="68"/>
      <c r="M211" s="73"/>
      <c r="N211" s="73"/>
      <c r="O211" s="70"/>
      <c r="P211" s="71"/>
      <c r="Q211" s="71"/>
      <c r="R211" s="71"/>
      <c r="S211" s="71"/>
      <c r="T211" s="71"/>
      <c r="U211" s="71"/>
      <c r="V211" s="71"/>
      <c r="W211" s="72"/>
    </row>
    <row r="212" spans="1:23" ht="21">
      <c r="A212" s="62"/>
      <c r="B212" s="168"/>
      <c r="C212" s="65"/>
      <c r="D212" s="219" t="s">
        <v>103</v>
      </c>
      <c r="E212" s="65"/>
      <c r="F212" s="65"/>
      <c r="G212" s="65"/>
      <c r="H212" s="65"/>
      <c r="I212" s="65"/>
      <c r="J212" s="66"/>
      <c r="K212" s="331"/>
      <c r="L212" s="68" t="s">
        <v>38</v>
      </c>
      <c r="M212" s="332"/>
      <c r="N212" s="73">
        <f>INT(K212*M212)</f>
        <v>0</v>
      </c>
      <c r="O212" s="70"/>
      <c r="P212" s="71"/>
      <c r="Q212" s="71"/>
      <c r="R212" s="71"/>
      <c r="S212" s="71"/>
      <c r="T212" s="71"/>
      <c r="U212" s="71"/>
      <c r="V212" s="71"/>
      <c r="W212" s="72"/>
    </row>
    <row r="213" spans="1:23" ht="21">
      <c r="A213" s="62"/>
      <c r="B213" s="168"/>
      <c r="C213" s="65"/>
      <c r="D213" s="219" t="s">
        <v>104</v>
      </c>
      <c r="E213" s="65"/>
      <c r="F213" s="65"/>
      <c r="G213" s="65"/>
      <c r="H213" s="65"/>
      <c r="I213" s="65"/>
      <c r="J213" s="66"/>
      <c r="K213" s="331"/>
      <c r="L213" s="68" t="s">
        <v>38</v>
      </c>
      <c r="M213" s="332"/>
      <c r="N213" s="73">
        <f>INT(K213*M213)</f>
        <v>0</v>
      </c>
      <c r="O213" s="70"/>
      <c r="P213" s="71"/>
      <c r="Q213" s="71"/>
      <c r="R213" s="71"/>
      <c r="S213" s="71"/>
      <c r="T213" s="71"/>
      <c r="U213" s="71"/>
      <c r="V213" s="71"/>
      <c r="W213" s="72"/>
    </row>
    <row r="214" spans="1:23" ht="21">
      <c r="A214" s="62"/>
      <c r="B214" s="168"/>
      <c r="C214" s="65"/>
      <c r="D214" s="219" t="s">
        <v>105</v>
      </c>
      <c r="E214" s="65"/>
      <c r="F214" s="65"/>
      <c r="G214" s="65"/>
      <c r="H214" s="65"/>
      <c r="I214" s="65"/>
      <c r="J214" s="66"/>
      <c r="K214" s="331"/>
      <c r="L214" s="68" t="s">
        <v>38</v>
      </c>
      <c r="M214" s="332"/>
      <c r="N214" s="73">
        <f>INT(K214*M214)</f>
        <v>0</v>
      </c>
      <c r="O214" s="70"/>
      <c r="P214" s="71"/>
      <c r="Q214" s="71"/>
      <c r="R214" s="71"/>
      <c r="S214" s="71"/>
      <c r="T214" s="71"/>
      <c r="U214" s="71"/>
      <c r="V214" s="71"/>
      <c r="W214" s="72"/>
    </row>
    <row r="215" spans="1:23" ht="21">
      <c r="A215" s="62"/>
      <c r="B215" s="168"/>
      <c r="C215" s="65"/>
      <c r="D215" s="219" t="s">
        <v>106</v>
      </c>
      <c r="E215" s="65"/>
      <c r="F215" s="65"/>
      <c r="G215" s="65"/>
      <c r="H215" s="65"/>
      <c r="I215" s="65"/>
      <c r="J215" s="66"/>
      <c r="K215" s="331"/>
      <c r="L215" s="68" t="s">
        <v>38</v>
      </c>
      <c r="M215" s="332"/>
      <c r="N215" s="73">
        <f>INT(K215*M215)</f>
        <v>0</v>
      </c>
      <c r="O215" s="70"/>
      <c r="P215" s="71"/>
      <c r="Q215" s="71"/>
      <c r="R215" s="71"/>
      <c r="S215" s="71"/>
      <c r="T215" s="71"/>
      <c r="U215" s="71"/>
      <c r="V215" s="71"/>
      <c r="W215" s="72"/>
    </row>
    <row r="216" spans="1:23" ht="21">
      <c r="A216" s="62"/>
      <c r="B216" s="168"/>
      <c r="C216" s="65"/>
      <c r="D216" s="219" t="s">
        <v>107</v>
      </c>
      <c r="E216" s="65"/>
      <c r="F216" s="65"/>
      <c r="G216" s="65"/>
      <c r="H216" s="65"/>
      <c r="I216" s="65"/>
      <c r="J216" s="66"/>
      <c r="K216" s="331"/>
      <c r="L216" s="68" t="s">
        <v>38</v>
      </c>
      <c r="M216" s="332"/>
      <c r="N216" s="73">
        <f>INT(K216*M216)</f>
        <v>0</v>
      </c>
      <c r="O216" s="70"/>
      <c r="P216" s="71"/>
      <c r="Q216" s="71"/>
      <c r="R216" s="71"/>
      <c r="S216" s="71"/>
      <c r="T216" s="71"/>
      <c r="U216" s="71"/>
      <c r="V216" s="71"/>
      <c r="W216" s="72"/>
    </row>
    <row r="217" spans="1:23" ht="21">
      <c r="A217" s="62"/>
      <c r="B217" s="75" t="s">
        <v>109</v>
      </c>
      <c r="C217" s="65"/>
      <c r="D217" s="65"/>
      <c r="E217" s="65"/>
      <c r="F217" s="65"/>
      <c r="G217" s="65"/>
      <c r="H217" s="65"/>
      <c r="I217" s="65"/>
      <c r="J217" s="66"/>
      <c r="K217" s="67"/>
      <c r="L217" s="68"/>
      <c r="M217" s="73"/>
      <c r="N217" s="73">
        <f>SUM(N206:N216)</f>
        <v>0</v>
      </c>
      <c r="O217" s="465" t="str">
        <f>N202&amp;O202&amp;P202</f>
        <v>1式当たり</v>
      </c>
      <c r="P217" s="466"/>
      <c r="Q217" s="466"/>
      <c r="R217" s="466"/>
      <c r="S217" s="466"/>
      <c r="T217" s="466"/>
      <c r="U217" s="466"/>
      <c r="V217" s="466"/>
      <c r="W217" s="467"/>
    </row>
    <row r="218" spans="1:23" ht="21">
      <c r="A218" s="62"/>
      <c r="B218" s="77"/>
      <c r="C218" s="166"/>
      <c r="D218" s="166"/>
      <c r="E218" s="166"/>
      <c r="F218" s="166"/>
      <c r="G218" s="166"/>
      <c r="H218" s="166"/>
      <c r="I218" s="166"/>
      <c r="J218" s="79"/>
      <c r="K218" s="67"/>
      <c r="L218" s="80"/>
      <c r="M218" s="80"/>
      <c r="N218" s="80"/>
      <c r="O218" s="81"/>
      <c r="P218" s="82"/>
      <c r="Q218" s="82"/>
      <c r="R218" s="82"/>
      <c r="S218" s="82"/>
      <c r="T218" s="82"/>
      <c r="U218" s="82"/>
      <c r="V218" s="82"/>
      <c r="W218" s="83"/>
    </row>
    <row r="219" spans="1:23" ht="21">
      <c r="A219" s="62"/>
      <c r="B219" s="220" t="s">
        <v>110</v>
      </c>
      <c r="C219" s="166"/>
      <c r="D219" s="166"/>
      <c r="E219" s="166"/>
      <c r="F219" s="166"/>
      <c r="G219" s="166"/>
      <c r="H219" s="166"/>
      <c r="I219" s="166"/>
      <c r="J219" s="79"/>
      <c r="K219" s="67">
        <v>1</v>
      </c>
      <c r="L219" s="68" t="str">
        <f>O202</f>
        <v>式</v>
      </c>
      <c r="M219" s="80"/>
      <c r="N219" s="221">
        <f>ROUNDDOWN(N217/N202,0)</f>
        <v>0</v>
      </c>
      <c r="O219" s="165"/>
      <c r="P219" s="166"/>
      <c r="Q219" s="166"/>
      <c r="R219" s="166"/>
      <c r="S219" s="166"/>
      <c r="T219" s="166"/>
      <c r="U219" s="166"/>
      <c r="V219" s="166"/>
      <c r="W219" s="167"/>
    </row>
    <row r="220" spans="1:23" ht="21">
      <c r="A220" s="62"/>
      <c r="B220" s="220"/>
      <c r="C220" s="166"/>
      <c r="D220" s="166"/>
      <c r="E220" s="166"/>
      <c r="F220" s="166"/>
      <c r="G220" s="166"/>
      <c r="H220" s="166"/>
      <c r="I220" s="166"/>
      <c r="J220" s="79"/>
      <c r="K220" s="67"/>
      <c r="L220" s="68"/>
      <c r="M220" s="80"/>
      <c r="N220" s="221"/>
      <c r="O220" s="165"/>
      <c r="P220" s="166"/>
      <c r="Q220" s="166"/>
      <c r="R220" s="166"/>
      <c r="S220" s="166"/>
      <c r="T220" s="166"/>
      <c r="U220" s="166"/>
      <c r="V220" s="166"/>
      <c r="W220" s="167"/>
    </row>
    <row r="221" spans="1:23" ht="21">
      <c r="A221" s="62"/>
      <c r="B221" s="220"/>
      <c r="C221" s="166"/>
      <c r="D221" s="166"/>
      <c r="E221" s="166"/>
      <c r="F221" s="166"/>
      <c r="G221" s="166"/>
      <c r="H221" s="166"/>
      <c r="I221" s="166"/>
      <c r="J221" s="79"/>
      <c r="K221" s="67"/>
      <c r="L221" s="68"/>
      <c r="M221" s="80"/>
      <c r="N221" s="221"/>
      <c r="O221" s="165"/>
      <c r="P221" s="166"/>
      <c r="Q221" s="166"/>
      <c r="R221" s="166"/>
      <c r="S221" s="166"/>
      <c r="T221" s="166"/>
      <c r="U221" s="166"/>
      <c r="V221" s="166"/>
      <c r="W221" s="167"/>
    </row>
    <row r="222" spans="1:23" ht="21">
      <c r="A222" s="62"/>
      <c r="B222" s="220"/>
      <c r="C222" s="166"/>
      <c r="D222" s="166"/>
      <c r="E222" s="166"/>
      <c r="F222" s="166"/>
      <c r="G222" s="166"/>
      <c r="H222" s="166"/>
      <c r="I222" s="166"/>
      <c r="J222" s="79"/>
      <c r="K222" s="67"/>
      <c r="L222" s="68"/>
      <c r="M222" s="80"/>
      <c r="N222" s="221"/>
      <c r="O222" s="165"/>
      <c r="P222" s="166"/>
      <c r="Q222" s="166"/>
      <c r="R222" s="166"/>
      <c r="S222" s="166"/>
      <c r="T222" s="166"/>
      <c r="U222" s="166"/>
      <c r="V222" s="166"/>
      <c r="W222" s="167"/>
    </row>
    <row r="223" spans="1:23" ht="21">
      <c r="A223" s="62"/>
      <c r="B223" s="220"/>
      <c r="C223" s="166"/>
      <c r="D223" s="166"/>
      <c r="E223" s="166"/>
      <c r="F223" s="166"/>
      <c r="G223" s="166"/>
      <c r="H223" s="166"/>
      <c r="I223" s="166"/>
      <c r="J223" s="79"/>
      <c r="K223" s="67"/>
      <c r="L223" s="68"/>
      <c r="M223" s="80"/>
      <c r="N223" s="221"/>
      <c r="O223" s="165"/>
      <c r="P223" s="166"/>
      <c r="Q223" s="166"/>
      <c r="R223" s="166"/>
      <c r="S223" s="166"/>
      <c r="T223" s="166"/>
      <c r="U223" s="166"/>
      <c r="V223" s="166"/>
      <c r="W223" s="167"/>
    </row>
    <row r="224" spans="1:23" ht="21">
      <c r="A224" s="62"/>
      <c r="B224" s="168"/>
      <c r="C224" s="65"/>
      <c r="D224" s="65"/>
      <c r="E224" s="65"/>
      <c r="F224" s="65"/>
      <c r="G224" s="65"/>
      <c r="H224" s="65"/>
      <c r="I224" s="65"/>
      <c r="J224" s="66"/>
      <c r="K224" s="67"/>
      <c r="L224" s="68"/>
      <c r="M224" s="73"/>
      <c r="N224" s="73"/>
      <c r="O224" s="86"/>
      <c r="P224" s="87"/>
      <c r="Q224" s="87"/>
      <c r="R224" s="87"/>
      <c r="S224" s="87"/>
      <c r="T224" s="87"/>
      <c r="U224" s="87"/>
      <c r="V224" s="87"/>
      <c r="W224" s="88"/>
    </row>
    <row r="225" spans="1:23" ht="21">
      <c r="A225" s="62"/>
      <c r="B225" s="89"/>
      <c r="C225" s="90"/>
      <c r="D225" s="90"/>
      <c r="E225" s="90"/>
      <c r="F225" s="90"/>
      <c r="G225" s="90"/>
      <c r="H225" s="90"/>
      <c r="I225" s="90"/>
      <c r="J225" s="91"/>
      <c r="K225" s="92"/>
      <c r="L225" s="93"/>
      <c r="M225" s="93"/>
      <c r="N225" s="93"/>
      <c r="O225" s="94"/>
      <c r="P225" s="90"/>
      <c r="Q225" s="90"/>
      <c r="R225" s="90"/>
      <c r="S225" s="90"/>
      <c r="T225" s="90"/>
      <c r="U225" s="90"/>
      <c r="V225" s="90"/>
      <c r="W225" s="95"/>
    </row>
    <row r="226" spans="1:23" s="46" customFormat="1" ht="24">
      <c r="A226" s="42"/>
      <c r="B226" s="43"/>
      <c r="C226" s="475" t="s">
        <v>29</v>
      </c>
      <c r="D226" s="480" t="str">
        <f>D201</f>
        <v>デジタル基盤情報整備</v>
      </c>
      <c r="E226" s="477"/>
      <c r="F226" s="477"/>
      <c r="G226" s="477"/>
      <c r="H226" s="477"/>
      <c r="I226" s="477"/>
      <c r="J226" s="477"/>
      <c r="K226" s="477"/>
      <c r="L226" s="477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5"/>
    </row>
    <row r="227" spans="1:23" s="52" customFormat="1" ht="24">
      <c r="A227" s="42"/>
      <c r="B227" s="47">
        <v>21</v>
      </c>
      <c r="C227" s="475"/>
      <c r="D227" s="481" t="str">
        <f>'設計内訳（基盤情報整備）'!G48</f>
        <v>消火栓及び防火水槽レイヤー</v>
      </c>
      <c r="E227" s="482"/>
      <c r="F227" s="482"/>
      <c r="G227" s="482"/>
      <c r="H227" s="482"/>
      <c r="I227" s="482"/>
      <c r="J227" s="482"/>
      <c r="K227" s="482"/>
      <c r="L227" s="482"/>
      <c r="M227" s="48"/>
      <c r="N227" s="49">
        <v>1</v>
      </c>
      <c r="O227" s="50" t="s">
        <v>177</v>
      </c>
      <c r="P227" s="50" t="s">
        <v>31</v>
      </c>
      <c r="Q227" s="50"/>
      <c r="R227" s="50"/>
      <c r="S227" s="50"/>
      <c r="T227" s="50"/>
      <c r="U227" s="50"/>
      <c r="V227" s="50"/>
      <c r="W227" s="51"/>
    </row>
    <row r="228" spans="1:23" s="53" customFormat="1" ht="5.25">
      <c r="B228" s="54"/>
      <c r="C228" s="55"/>
      <c r="D228" s="56"/>
      <c r="E228" s="57"/>
      <c r="F228" s="57"/>
      <c r="G228" s="57"/>
      <c r="H228" s="57"/>
      <c r="I228" s="57"/>
      <c r="J228" s="58"/>
      <c r="K228" s="58"/>
      <c r="M228" s="54"/>
      <c r="N228" s="58"/>
      <c r="O228" s="57"/>
      <c r="P228" s="57"/>
      <c r="Q228" s="57"/>
      <c r="R228" s="57"/>
      <c r="S228" s="57"/>
      <c r="T228" s="57"/>
      <c r="U228" s="57"/>
      <c r="V228" s="57"/>
      <c r="W228" s="58"/>
    </row>
    <row r="229" spans="1:23" ht="24">
      <c r="A229" s="59"/>
      <c r="B229" s="469" t="s">
        <v>32</v>
      </c>
      <c r="C229" s="470"/>
      <c r="D229" s="470"/>
      <c r="E229" s="470"/>
      <c r="F229" s="470"/>
      <c r="G229" s="470"/>
      <c r="H229" s="470"/>
      <c r="I229" s="470"/>
      <c r="J229" s="471"/>
      <c r="K229" s="60" t="s">
        <v>33</v>
      </c>
      <c r="L229" s="60" t="s">
        <v>0</v>
      </c>
      <c r="M229" s="61" t="s">
        <v>34</v>
      </c>
      <c r="N229" s="60" t="s">
        <v>3</v>
      </c>
      <c r="O229" s="472" t="s">
        <v>35</v>
      </c>
      <c r="P229" s="470"/>
      <c r="Q229" s="470"/>
      <c r="R229" s="470"/>
      <c r="S229" s="470"/>
      <c r="T229" s="470"/>
      <c r="U229" s="470"/>
      <c r="V229" s="470"/>
      <c r="W229" s="473"/>
    </row>
    <row r="230" spans="1:23" ht="21">
      <c r="A230" s="62"/>
      <c r="B230" s="169"/>
      <c r="C230" s="212" t="s">
        <v>102</v>
      </c>
      <c r="D230" s="212"/>
      <c r="E230" s="212"/>
      <c r="F230" s="212"/>
      <c r="G230" s="212"/>
      <c r="H230" s="212"/>
      <c r="I230" s="212"/>
      <c r="J230" s="213"/>
      <c r="K230" s="100"/>
      <c r="L230" s="214"/>
      <c r="M230" s="215"/>
      <c r="N230" s="215"/>
      <c r="O230" s="216"/>
      <c r="P230" s="217"/>
      <c r="Q230" s="217"/>
      <c r="R230" s="217"/>
      <c r="S230" s="217"/>
      <c r="T230" s="217"/>
      <c r="U230" s="217"/>
      <c r="V230" s="217"/>
      <c r="W230" s="218"/>
    </row>
    <row r="231" spans="1:23" ht="21">
      <c r="A231" s="62"/>
      <c r="B231" s="168"/>
      <c r="C231" s="65"/>
      <c r="D231" s="219" t="s">
        <v>103</v>
      </c>
      <c r="E231" s="65"/>
      <c r="F231" s="65"/>
      <c r="G231" s="65"/>
      <c r="H231" s="65"/>
      <c r="I231" s="65"/>
      <c r="J231" s="66"/>
      <c r="K231" s="331"/>
      <c r="L231" s="68" t="s">
        <v>38</v>
      </c>
      <c r="M231" s="332"/>
      <c r="N231" s="69">
        <f>INT(K231*M231)</f>
        <v>0</v>
      </c>
      <c r="O231" s="70"/>
      <c r="P231" s="71"/>
      <c r="Q231" s="71"/>
      <c r="R231" s="71"/>
      <c r="S231" s="71"/>
      <c r="T231" s="71"/>
      <c r="U231" s="71"/>
      <c r="V231" s="71"/>
      <c r="W231" s="72"/>
    </row>
    <row r="232" spans="1:23" ht="21">
      <c r="A232" s="62"/>
      <c r="B232" s="168"/>
      <c r="C232" s="65"/>
      <c r="D232" s="219" t="s">
        <v>104</v>
      </c>
      <c r="E232" s="65"/>
      <c r="F232" s="65"/>
      <c r="G232" s="65"/>
      <c r="H232" s="65"/>
      <c r="I232" s="65"/>
      <c r="J232" s="66"/>
      <c r="K232" s="331"/>
      <c r="L232" s="68" t="s">
        <v>38</v>
      </c>
      <c r="M232" s="332"/>
      <c r="N232" s="69">
        <f>INT(K232*M232)</f>
        <v>0</v>
      </c>
      <c r="O232" s="70"/>
      <c r="P232" s="71"/>
      <c r="Q232" s="71"/>
      <c r="R232" s="71"/>
      <c r="S232" s="71"/>
      <c r="T232" s="71"/>
      <c r="U232" s="71"/>
      <c r="V232" s="71"/>
      <c r="W232" s="72"/>
    </row>
    <row r="233" spans="1:23" ht="21">
      <c r="A233" s="62"/>
      <c r="B233" s="168"/>
      <c r="C233" s="65"/>
      <c r="D233" s="219" t="s">
        <v>105</v>
      </c>
      <c r="E233" s="65"/>
      <c r="F233" s="65"/>
      <c r="G233" s="65"/>
      <c r="H233" s="65"/>
      <c r="I233" s="65"/>
      <c r="J233" s="66"/>
      <c r="K233" s="331"/>
      <c r="L233" s="68" t="s">
        <v>38</v>
      </c>
      <c r="M233" s="332"/>
      <c r="N233" s="69">
        <f>INT(K233*M233)</f>
        <v>0</v>
      </c>
      <c r="O233" s="70"/>
      <c r="P233" s="71"/>
      <c r="Q233" s="71"/>
      <c r="R233" s="71"/>
      <c r="S233" s="71"/>
      <c r="T233" s="71"/>
      <c r="U233" s="71"/>
      <c r="V233" s="71"/>
      <c r="W233" s="72"/>
    </row>
    <row r="234" spans="1:23" ht="21">
      <c r="A234" s="62"/>
      <c r="B234" s="168"/>
      <c r="C234" s="65"/>
      <c r="D234" s="219" t="s">
        <v>106</v>
      </c>
      <c r="E234" s="65"/>
      <c r="F234" s="65"/>
      <c r="G234" s="65"/>
      <c r="H234" s="65"/>
      <c r="I234" s="65"/>
      <c r="J234" s="66"/>
      <c r="K234" s="331"/>
      <c r="L234" s="68" t="s">
        <v>38</v>
      </c>
      <c r="M234" s="332"/>
      <c r="N234" s="69">
        <f>INT(K234*M234)</f>
        <v>0</v>
      </c>
      <c r="O234" s="70"/>
      <c r="P234" s="71"/>
      <c r="Q234" s="71"/>
      <c r="R234" s="71"/>
      <c r="S234" s="71"/>
      <c r="T234" s="71"/>
      <c r="U234" s="71"/>
      <c r="V234" s="71"/>
      <c r="W234" s="72"/>
    </row>
    <row r="235" spans="1:23" ht="21">
      <c r="A235" s="62"/>
      <c r="B235" s="168"/>
      <c r="C235" s="65"/>
      <c r="D235" s="219" t="s">
        <v>107</v>
      </c>
      <c r="E235" s="65"/>
      <c r="F235" s="65"/>
      <c r="G235" s="65"/>
      <c r="H235" s="65"/>
      <c r="I235" s="65"/>
      <c r="J235" s="66"/>
      <c r="K235" s="331"/>
      <c r="L235" s="68" t="s">
        <v>38</v>
      </c>
      <c r="M235" s="332"/>
      <c r="N235" s="69">
        <f>INT(K235*M235)</f>
        <v>0</v>
      </c>
      <c r="O235" s="70"/>
      <c r="P235" s="71"/>
      <c r="Q235" s="71"/>
      <c r="R235" s="71"/>
      <c r="S235" s="71"/>
      <c r="T235" s="71"/>
      <c r="U235" s="71"/>
      <c r="V235" s="71"/>
      <c r="W235" s="72"/>
    </row>
    <row r="236" spans="1:23" ht="21">
      <c r="A236" s="62"/>
      <c r="B236" s="168"/>
      <c r="C236" s="65" t="s">
        <v>108</v>
      </c>
      <c r="D236" s="65"/>
      <c r="E236" s="65"/>
      <c r="F236" s="65"/>
      <c r="G236" s="65"/>
      <c r="H236" s="65"/>
      <c r="I236" s="65"/>
      <c r="J236" s="66"/>
      <c r="K236" s="67"/>
      <c r="L236" s="68"/>
      <c r="M236" s="73"/>
      <c r="N236" s="73"/>
      <c r="O236" s="70"/>
      <c r="P236" s="71"/>
      <c r="Q236" s="71"/>
      <c r="R236" s="71"/>
      <c r="S236" s="71"/>
      <c r="T236" s="71"/>
      <c r="U236" s="71"/>
      <c r="V236" s="71"/>
      <c r="W236" s="72"/>
    </row>
    <row r="237" spans="1:23" ht="21">
      <c r="A237" s="62"/>
      <c r="B237" s="168"/>
      <c r="C237" s="65"/>
      <c r="D237" s="219" t="s">
        <v>103</v>
      </c>
      <c r="E237" s="65"/>
      <c r="F237" s="65"/>
      <c r="G237" s="65"/>
      <c r="H237" s="65"/>
      <c r="I237" s="65"/>
      <c r="J237" s="66"/>
      <c r="K237" s="331"/>
      <c r="L237" s="68" t="s">
        <v>38</v>
      </c>
      <c r="M237" s="332"/>
      <c r="N237" s="73">
        <f>INT(K237*M237)</f>
        <v>0</v>
      </c>
      <c r="O237" s="70"/>
      <c r="P237" s="71"/>
      <c r="Q237" s="71"/>
      <c r="R237" s="71"/>
      <c r="S237" s="71"/>
      <c r="T237" s="71"/>
      <c r="U237" s="71"/>
      <c r="V237" s="71"/>
      <c r="W237" s="72"/>
    </row>
    <row r="238" spans="1:23" ht="21">
      <c r="A238" s="62"/>
      <c r="B238" s="168"/>
      <c r="C238" s="65"/>
      <c r="D238" s="219" t="s">
        <v>104</v>
      </c>
      <c r="E238" s="65"/>
      <c r="F238" s="65"/>
      <c r="G238" s="65"/>
      <c r="H238" s="65"/>
      <c r="I238" s="65"/>
      <c r="J238" s="66"/>
      <c r="K238" s="331"/>
      <c r="L238" s="68" t="s">
        <v>38</v>
      </c>
      <c r="M238" s="332"/>
      <c r="N238" s="73">
        <f>INT(K238*M238)</f>
        <v>0</v>
      </c>
      <c r="O238" s="70"/>
      <c r="P238" s="71"/>
      <c r="Q238" s="71"/>
      <c r="R238" s="71"/>
      <c r="S238" s="71"/>
      <c r="T238" s="71"/>
      <c r="U238" s="71"/>
      <c r="V238" s="71"/>
      <c r="W238" s="72"/>
    </row>
    <row r="239" spans="1:23" ht="21">
      <c r="A239" s="62"/>
      <c r="B239" s="168"/>
      <c r="C239" s="65"/>
      <c r="D239" s="219" t="s">
        <v>105</v>
      </c>
      <c r="E239" s="65"/>
      <c r="F239" s="65"/>
      <c r="G239" s="65"/>
      <c r="H239" s="65"/>
      <c r="I239" s="65"/>
      <c r="J239" s="66"/>
      <c r="K239" s="331"/>
      <c r="L239" s="68" t="s">
        <v>38</v>
      </c>
      <c r="M239" s="332"/>
      <c r="N239" s="73">
        <f>INT(K239*M239)</f>
        <v>0</v>
      </c>
      <c r="O239" s="70"/>
      <c r="P239" s="71"/>
      <c r="Q239" s="71"/>
      <c r="R239" s="71"/>
      <c r="S239" s="71"/>
      <c r="T239" s="71"/>
      <c r="U239" s="71"/>
      <c r="V239" s="71"/>
      <c r="W239" s="72"/>
    </row>
    <row r="240" spans="1:23" ht="21">
      <c r="A240" s="62"/>
      <c r="B240" s="168"/>
      <c r="C240" s="65"/>
      <c r="D240" s="219" t="s">
        <v>106</v>
      </c>
      <c r="E240" s="65"/>
      <c r="F240" s="65"/>
      <c r="G240" s="65"/>
      <c r="H240" s="65"/>
      <c r="I240" s="65"/>
      <c r="J240" s="66"/>
      <c r="K240" s="331"/>
      <c r="L240" s="68" t="s">
        <v>38</v>
      </c>
      <c r="M240" s="332"/>
      <c r="N240" s="73">
        <f>INT(K240*M240)</f>
        <v>0</v>
      </c>
      <c r="O240" s="70"/>
      <c r="P240" s="71"/>
      <c r="Q240" s="71"/>
      <c r="R240" s="71"/>
      <c r="S240" s="71"/>
      <c r="T240" s="71"/>
      <c r="U240" s="71"/>
      <c r="V240" s="71"/>
      <c r="W240" s="72"/>
    </row>
    <row r="241" spans="1:23" ht="21">
      <c r="A241" s="62"/>
      <c r="B241" s="168"/>
      <c r="C241" s="65"/>
      <c r="D241" s="219" t="s">
        <v>107</v>
      </c>
      <c r="E241" s="65"/>
      <c r="F241" s="65"/>
      <c r="G241" s="65"/>
      <c r="H241" s="65"/>
      <c r="I241" s="65"/>
      <c r="J241" s="66"/>
      <c r="K241" s="331"/>
      <c r="L241" s="68" t="s">
        <v>38</v>
      </c>
      <c r="M241" s="332"/>
      <c r="N241" s="73">
        <f>INT(K241*M241)</f>
        <v>0</v>
      </c>
      <c r="O241" s="70"/>
      <c r="P241" s="71"/>
      <c r="Q241" s="71"/>
      <c r="R241" s="71"/>
      <c r="S241" s="71"/>
      <c r="T241" s="71"/>
      <c r="U241" s="71"/>
      <c r="V241" s="71"/>
      <c r="W241" s="72"/>
    </row>
    <row r="242" spans="1:23" ht="21">
      <c r="A242" s="62"/>
      <c r="B242" s="75" t="s">
        <v>109</v>
      </c>
      <c r="C242" s="65"/>
      <c r="D242" s="65"/>
      <c r="E242" s="65"/>
      <c r="F242" s="65"/>
      <c r="G242" s="65"/>
      <c r="H242" s="65"/>
      <c r="I242" s="65"/>
      <c r="J242" s="66"/>
      <c r="K242" s="67"/>
      <c r="L242" s="68"/>
      <c r="M242" s="73"/>
      <c r="N242" s="73">
        <f>SUM(N231:N241)</f>
        <v>0</v>
      </c>
      <c r="O242" s="465" t="str">
        <f>N227&amp;O227&amp;P227</f>
        <v>1式当たり</v>
      </c>
      <c r="P242" s="466"/>
      <c r="Q242" s="466"/>
      <c r="R242" s="466"/>
      <c r="S242" s="466"/>
      <c r="T242" s="466"/>
      <c r="U242" s="466"/>
      <c r="V242" s="466"/>
      <c r="W242" s="467"/>
    </row>
    <row r="243" spans="1:23" ht="21">
      <c r="A243" s="62"/>
      <c r="B243" s="77"/>
      <c r="C243" s="166"/>
      <c r="D243" s="166"/>
      <c r="E243" s="166"/>
      <c r="F243" s="166"/>
      <c r="G243" s="166"/>
      <c r="H243" s="166"/>
      <c r="I243" s="166"/>
      <c r="J243" s="79"/>
      <c r="K243" s="67"/>
      <c r="L243" s="80"/>
      <c r="M243" s="80"/>
      <c r="N243" s="80"/>
      <c r="O243" s="81"/>
      <c r="P243" s="82"/>
      <c r="Q243" s="82"/>
      <c r="R243" s="82"/>
      <c r="S243" s="82"/>
      <c r="T243" s="82"/>
      <c r="U243" s="82"/>
      <c r="V243" s="82"/>
      <c r="W243" s="83"/>
    </row>
    <row r="244" spans="1:23" ht="21">
      <c r="A244" s="62"/>
      <c r="B244" s="220" t="s">
        <v>110</v>
      </c>
      <c r="C244" s="166"/>
      <c r="D244" s="166"/>
      <c r="E244" s="166"/>
      <c r="F244" s="166"/>
      <c r="G244" s="166"/>
      <c r="H244" s="166"/>
      <c r="I244" s="166"/>
      <c r="J244" s="79"/>
      <c r="K244" s="67">
        <v>1</v>
      </c>
      <c r="L244" s="68" t="str">
        <f>O227</f>
        <v>式</v>
      </c>
      <c r="M244" s="80"/>
      <c r="N244" s="221">
        <f>ROUNDDOWN(N242/N227,0)</f>
        <v>0</v>
      </c>
      <c r="O244" s="165"/>
      <c r="P244" s="166"/>
      <c r="Q244" s="166"/>
      <c r="R244" s="166"/>
      <c r="S244" s="166"/>
      <c r="T244" s="166"/>
      <c r="U244" s="166"/>
      <c r="V244" s="166"/>
      <c r="W244" s="167"/>
    </row>
    <row r="245" spans="1:23" ht="21">
      <c r="A245" s="62"/>
      <c r="B245" s="220"/>
      <c r="C245" s="166"/>
      <c r="D245" s="166"/>
      <c r="E245" s="166"/>
      <c r="F245" s="166"/>
      <c r="G245" s="166"/>
      <c r="H245" s="166"/>
      <c r="I245" s="166"/>
      <c r="J245" s="79"/>
      <c r="K245" s="67"/>
      <c r="L245" s="68"/>
      <c r="M245" s="80"/>
      <c r="N245" s="221"/>
      <c r="O245" s="165"/>
      <c r="P245" s="166"/>
      <c r="Q245" s="166"/>
      <c r="R245" s="166"/>
      <c r="S245" s="166"/>
      <c r="T245" s="166"/>
      <c r="U245" s="166"/>
      <c r="V245" s="166"/>
      <c r="W245" s="167"/>
    </row>
    <row r="246" spans="1:23" ht="21">
      <c r="A246" s="62"/>
      <c r="B246" s="220"/>
      <c r="C246" s="166"/>
      <c r="D246" s="166"/>
      <c r="E246" s="166"/>
      <c r="F246" s="166"/>
      <c r="G246" s="166"/>
      <c r="H246" s="166"/>
      <c r="I246" s="166"/>
      <c r="J246" s="79"/>
      <c r="K246" s="67"/>
      <c r="L246" s="68"/>
      <c r="M246" s="80"/>
      <c r="N246" s="221"/>
      <c r="O246" s="165"/>
      <c r="P246" s="166"/>
      <c r="Q246" s="166"/>
      <c r="R246" s="166"/>
      <c r="S246" s="166"/>
      <c r="T246" s="166"/>
      <c r="U246" s="166"/>
      <c r="V246" s="166"/>
      <c r="W246" s="167"/>
    </row>
    <row r="247" spans="1:23" ht="21">
      <c r="A247" s="62"/>
      <c r="B247" s="220"/>
      <c r="C247" s="166"/>
      <c r="D247" s="166"/>
      <c r="E247" s="166"/>
      <c r="F247" s="166"/>
      <c r="G247" s="166"/>
      <c r="H247" s="166"/>
      <c r="I247" s="166"/>
      <c r="J247" s="79"/>
      <c r="K247" s="67"/>
      <c r="L247" s="68"/>
      <c r="M247" s="80"/>
      <c r="N247" s="221"/>
      <c r="O247" s="165"/>
      <c r="P247" s="166"/>
      <c r="Q247" s="166"/>
      <c r="R247" s="166"/>
      <c r="S247" s="166"/>
      <c r="T247" s="166"/>
      <c r="U247" s="166"/>
      <c r="V247" s="166"/>
      <c r="W247" s="167"/>
    </row>
    <row r="248" spans="1:23" ht="21">
      <c r="A248" s="62"/>
      <c r="B248" s="220"/>
      <c r="C248" s="166"/>
      <c r="D248" s="166"/>
      <c r="E248" s="166"/>
      <c r="F248" s="166"/>
      <c r="G248" s="166"/>
      <c r="H248" s="166"/>
      <c r="I248" s="166"/>
      <c r="J248" s="79"/>
      <c r="K248" s="67"/>
      <c r="L248" s="68"/>
      <c r="M248" s="80"/>
      <c r="N248" s="221"/>
      <c r="O248" s="165"/>
      <c r="P248" s="166"/>
      <c r="Q248" s="166"/>
      <c r="R248" s="166"/>
      <c r="S248" s="166"/>
      <c r="T248" s="166"/>
      <c r="U248" s="166"/>
      <c r="V248" s="166"/>
      <c r="W248" s="167"/>
    </row>
    <row r="249" spans="1:23" ht="21">
      <c r="A249" s="62"/>
      <c r="B249" s="168"/>
      <c r="C249" s="65"/>
      <c r="D249" s="65"/>
      <c r="E249" s="65"/>
      <c r="F249" s="65"/>
      <c r="G249" s="65"/>
      <c r="H249" s="65"/>
      <c r="I249" s="65"/>
      <c r="J249" s="66"/>
      <c r="K249" s="67"/>
      <c r="L249" s="68"/>
      <c r="M249" s="73"/>
      <c r="N249" s="73"/>
      <c r="O249" s="86"/>
      <c r="P249" s="87"/>
      <c r="Q249" s="87"/>
      <c r="R249" s="87"/>
      <c r="S249" s="87"/>
      <c r="T249" s="87"/>
      <c r="U249" s="87"/>
      <c r="V249" s="87"/>
      <c r="W249" s="88"/>
    </row>
    <row r="250" spans="1:23" ht="21">
      <c r="A250" s="62"/>
      <c r="B250" s="89"/>
      <c r="C250" s="90"/>
      <c r="D250" s="90"/>
      <c r="E250" s="90"/>
      <c r="F250" s="90"/>
      <c r="G250" s="90"/>
      <c r="H250" s="90"/>
      <c r="I250" s="90"/>
      <c r="J250" s="91"/>
      <c r="K250" s="92"/>
      <c r="L250" s="93"/>
      <c r="M250" s="93"/>
      <c r="N250" s="93"/>
      <c r="O250" s="94"/>
      <c r="P250" s="90"/>
      <c r="Q250" s="90"/>
      <c r="R250" s="90"/>
      <c r="S250" s="90"/>
      <c r="T250" s="90"/>
      <c r="U250" s="90"/>
      <c r="V250" s="90"/>
      <c r="W250" s="95"/>
    </row>
    <row r="251" spans="1:23" s="46" customFormat="1" ht="24">
      <c r="A251" s="42"/>
      <c r="B251" s="43"/>
      <c r="C251" s="475" t="s">
        <v>29</v>
      </c>
      <c r="D251" s="480" t="str">
        <f>D226</f>
        <v>デジタル基盤情報整備</v>
      </c>
      <c r="E251" s="477"/>
      <c r="F251" s="477"/>
      <c r="G251" s="477"/>
      <c r="H251" s="477"/>
      <c r="I251" s="477"/>
      <c r="J251" s="477"/>
      <c r="K251" s="477"/>
      <c r="L251" s="477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5"/>
    </row>
    <row r="252" spans="1:23" s="52" customFormat="1" ht="24">
      <c r="A252" s="42"/>
      <c r="B252" s="47">
        <v>22</v>
      </c>
      <c r="C252" s="475"/>
      <c r="D252" s="481" t="str">
        <f>'設計内訳（基盤情報整備）'!G52</f>
        <v>災害時現地調査用レイヤー</v>
      </c>
      <c r="E252" s="482"/>
      <c r="F252" s="482"/>
      <c r="G252" s="482"/>
      <c r="H252" s="482"/>
      <c r="I252" s="482"/>
      <c r="J252" s="482"/>
      <c r="K252" s="482"/>
      <c r="L252" s="482"/>
      <c r="M252" s="48"/>
      <c r="N252" s="49">
        <v>1</v>
      </c>
      <c r="O252" s="50" t="s">
        <v>177</v>
      </c>
      <c r="P252" s="50" t="s">
        <v>31</v>
      </c>
      <c r="Q252" s="50"/>
      <c r="R252" s="50"/>
      <c r="S252" s="50"/>
      <c r="T252" s="50"/>
      <c r="U252" s="50"/>
      <c r="V252" s="50"/>
      <c r="W252" s="51"/>
    </row>
    <row r="253" spans="1:23" s="53" customFormat="1" ht="5.25">
      <c r="B253" s="54"/>
      <c r="C253" s="55"/>
      <c r="D253" s="56"/>
      <c r="E253" s="57"/>
      <c r="F253" s="57"/>
      <c r="G253" s="57"/>
      <c r="H253" s="57"/>
      <c r="I253" s="57"/>
      <c r="J253" s="58"/>
      <c r="K253" s="58"/>
      <c r="M253" s="54"/>
      <c r="N253" s="58"/>
      <c r="O253" s="57"/>
      <c r="P253" s="57"/>
      <c r="Q253" s="57"/>
      <c r="R253" s="57"/>
      <c r="S253" s="57"/>
      <c r="T253" s="57"/>
      <c r="U253" s="57"/>
      <c r="V253" s="57"/>
      <c r="W253" s="58"/>
    </row>
    <row r="254" spans="1:23" ht="24">
      <c r="A254" s="59"/>
      <c r="B254" s="469" t="s">
        <v>32</v>
      </c>
      <c r="C254" s="470"/>
      <c r="D254" s="470"/>
      <c r="E254" s="470"/>
      <c r="F254" s="470"/>
      <c r="G254" s="470"/>
      <c r="H254" s="470"/>
      <c r="I254" s="470"/>
      <c r="J254" s="471"/>
      <c r="K254" s="60" t="s">
        <v>33</v>
      </c>
      <c r="L254" s="60" t="s">
        <v>0</v>
      </c>
      <c r="M254" s="61" t="s">
        <v>34</v>
      </c>
      <c r="N254" s="60" t="s">
        <v>3</v>
      </c>
      <c r="O254" s="472" t="s">
        <v>35</v>
      </c>
      <c r="P254" s="470"/>
      <c r="Q254" s="470"/>
      <c r="R254" s="470"/>
      <c r="S254" s="470"/>
      <c r="T254" s="470"/>
      <c r="U254" s="470"/>
      <c r="V254" s="470"/>
      <c r="W254" s="473"/>
    </row>
    <row r="255" spans="1:23" ht="21">
      <c r="A255" s="62"/>
      <c r="B255" s="169"/>
      <c r="C255" s="212" t="s">
        <v>102</v>
      </c>
      <c r="D255" s="212"/>
      <c r="E255" s="212"/>
      <c r="F255" s="212"/>
      <c r="G255" s="212"/>
      <c r="H255" s="212"/>
      <c r="I255" s="212"/>
      <c r="J255" s="213"/>
      <c r="K255" s="100"/>
      <c r="L255" s="214"/>
      <c r="M255" s="215"/>
      <c r="N255" s="215"/>
      <c r="O255" s="216"/>
      <c r="P255" s="217"/>
      <c r="Q255" s="217"/>
      <c r="R255" s="217"/>
      <c r="S255" s="217"/>
      <c r="T255" s="217"/>
      <c r="U255" s="217"/>
      <c r="V255" s="217"/>
      <c r="W255" s="218"/>
    </row>
    <row r="256" spans="1:23" ht="21">
      <c r="A256" s="62"/>
      <c r="B256" s="168"/>
      <c r="C256" s="65"/>
      <c r="D256" s="219" t="s">
        <v>103</v>
      </c>
      <c r="E256" s="65"/>
      <c r="F256" s="65"/>
      <c r="G256" s="65"/>
      <c r="H256" s="65"/>
      <c r="I256" s="65"/>
      <c r="J256" s="66"/>
      <c r="K256" s="331"/>
      <c r="L256" s="68" t="s">
        <v>38</v>
      </c>
      <c r="M256" s="332"/>
      <c r="N256" s="69">
        <f>INT(K256*M256)</f>
        <v>0</v>
      </c>
      <c r="O256" s="70"/>
      <c r="P256" s="71"/>
      <c r="Q256" s="71"/>
      <c r="R256" s="71"/>
      <c r="S256" s="71"/>
      <c r="T256" s="71"/>
      <c r="U256" s="71"/>
      <c r="V256" s="71"/>
      <c r="W256" s="72"/>
    </row>
    <row r="257" spans="1:23" ht="21">
      <c r="A257" s="62"/>
      <c r="B257" s="168"/>
      <c r="C257" s="65"/>
      <c r="D257" s="219" t="s">
        <v>104</v>
      </c>
      <c r="E257" s="65"/>
      <c r="F257" s="65"/>
      <c r="G257" s="65"/>
      <c r="H257" s="65"/>
      <c r="I257" s="65"/>
      <c r="J257" s="66"/>
      <c r="K257" s="331"/>
      <c r="L257" s="68" t="s">
        <v>38</v>
      </c>
      <c r="M257" s="332"/>
      <c r="N257" s="69">
        <f>INT(K257*M257)</f>
        <v>0</v>
      </c>
      <c r="O257" s="70"/>
      <c r="P257" s="71"/>
      <c r="Q257" s="71"/>
      <c r="R257" s="71"/>
      <c r="S257" s="71"/>
      <c r="T257" s="71"/>
      <c r="U257" s="71"/>
      <c r="V257" s="71"/>
      <c r="W257" s="72"/>
    </row>
    <row r="258" spans="1:23" ht="21">
      <c r="A258" s="62"/>
      <c r="B258" s="168"/>
      <c r="C258" s="65"/>
      <c r="D258" s="219" t="s">
        <v>105</v>
      </c>
      <c r="E258" s="65"/>
      <c r="F258" s="65"/>
      <c r="G258" s="65"/>
      <c r="H258" s="65"/>
      <c r="I258" s="65"/>
      <c r="J258" s="66"/>
      <c r="K258" s="331"/>
      <c r="L258" s="68" t="s">
        <v>38</v>
      </c>
      <c r="M258" s="332"/>
      <c r="N258" s="69">
        <f>INT(K258*M258)</f>
        <v>0</v>
      </c>
      <c r="O258" s="70"/>
      <c r="P258" s="71"/>
      <c r="Q258" s="71"/>
      <c r="R258" s="71"/>
      <c r="S258" s="71"/>
      <c r="T258" s="71"/>
      <c r="U258" s="71"/>
      <c r="V258" s="71"/>
      <c r="W258" s="72"/>
    </row>
    <row r="259" spans="1:23" ht="21">
      <c r="A259" s="62"/>
      <c r="B259" s="168"/>
      <c r="C259" s="65"/>
      <c r="D259" s="219" t="s">
        <v>106</v>
      </c>
      <c r="E259" s="65"/>
      <c r="F259" s="65"/>
      <c r="G259" s="65"/>
      <c r="H259" s="65"/>
      <c r="I259" s="65"/>
      <c r="J259" s="66"/>
      <c r="K259" s="331"/>
      <c r="L259" s="68" t="s">
        <v>38</v>
      </c>
      <c r="M259" s="332"/>
      <c r="N259" s="69">
        <f>INT(K259*M259)</f>
        <v>0</v>
      </c>
      <c r="O259" s="70"/>
      <c r="P259" s="71"/>
      <c r="Q259" s="71"/>
      <c r="R259" s="71"/>
      <c r="S259" s="71"/>
      <c r="T259" s="71"/>
      <c r="U259" s="71"/>
      <c r="V259" s="71"/>
      <c r="W259" s="72"/>
    </row>
    <row r="260" spans="1:23" ht="21">
      <c r="A260" s="62"/>
      <c r="B260" s="168"/>
      <c r="C260" s="65"/>
      <c r="D260" s="219" t="s">
        <v>107</v>
      </c>
      <c r="E260" s="65"/>
      <c r="F260" s="65"/>
      <c r="G260" s="65"/>
      <c r="H260" s="65"/>
      <c r="I260" s="65"/>
      <c r="J260" s="66"/>
      <c r="K260" s="331"/>
      <c r="L260" s="68" t="s">
        <v>38</v>
      </c>
      <c r="M260" s="332"/>
      <c r="N260" s="69">
        <f>INT(K260*M260)</f>
        <v>0</v>
      </c>
      <c r="O260" s="70"/>
      <c r="P260" s="71"/>
      <c r="Q260" s="71"/>
      <c r="R260" s="71"/>
      <c r="S260" s="71"/>
      <c r="T260" s="71"/>
      <c r="U260" s="71"/>
      <c r="V260" s="71"/>
      <c r="W260" s="72"/>
    </row>
    <row r="261" spans="1:23" ht="21">
      <c r="A261" s="62"/>
      <c r="B261" s="168"/>
      <c r="C261" s="65" t="s">
        <v>108</v>
      </c>
      <c r="D261" s="65"/>
      <c r="E261" s="65"/>
      <c r="F261" s="65"/>
      <c r="G261" s="65"/>
      <c r="H261" s="65"/>
      <c r="I261" s="65"/>
      <c r="J261" s="66"/>
      <c r="K261" s="67"/>
      <c r="L261" s="68"/>
      <c r="M261" s="73"/>
      <c r="N261" s="73"/>
      <c r="O261" s="70"/>
      <c r="P261" s="71"/>
      <c r="Q261" s="71"/>
      <c r="R261" s="71"/>
      <c r="S261" s="71"/>
      <c r="T261" s="71"/>
      <c r="U261" s="71"/>
      <c r="V261" s="71"/>
      <c r="W261" s="72"/>
    </row>
    <row r="262" spans="1:23" ht="21">
      <c r="A262" s="62"/>
      <c r="B262" s="168"/>
      <c r="C262" s="65"/>
      <c r="D262" s="219" t="s">
        <v>103</v>
      </c>
      <c r="E262" s="65"/>
      <c r="F262" s="65"/>
      <c r="G262" s="65"/>
      <c r="H262" s="65"/>
      <c r="I262" s="65"/>
      <c r="J262" s="66"/>
      <c r="K262" s="331"/>
      <c r="L262" s="68" t="s">
        <v>38</v>
      </c>
      <c r="M262" s="332"/>
      <c r="N262" s="73">
        <f>INT(K262*M262)</f>
        <v>0</v>
      </c>
      <c r="O262" s="70"/>
      <c r="P262" s="71"/>
      <c r="Q262" s="71"/>
      <c r="R262" s="71"/>
      <c r="S262" s="71"/>
      <c r="T262" s="71"/>
      <c r="U262" s="71"/>
      <c r="V262" s="71"/>
      <c r="W262" s="72"/>
    </row>
    <row r="263" spans="1:23" ht="21">
      <c r="A263" s="62"/>
      <c r="B263" s="168"/>
      <c r="C263" s="65"/>
      <c r="D263" s="219" t="s">
        <v>104</v>
      </c>
      <c r="E263" s="65"/>
      <c r="F263" s="65"/>
      <c r="G263" s="65"/>
      <c r="H263" s="65"/>
      <c r="I263" s="65"/>
      <c r="J263" s="66"/>
      <c r="K263" s="331"/>
      <c r="L263" s="68" t="s">
        <v>38</v>
      </c>
      <c r="M263" s="332"/>
      <c r="N263" s="73">
        <f>INT(K263*M263)</f>
        <v>0</v>
      </c>
      <c r="O263" s="70"/>
      <c r="P263" s="71"/>
      <c r="Q263" s="71"/>
      <c r="R263" s="71"/>
      <c r="S263" s="71"/>
      <c r="T263" s="71"/>
      <c r="U263" s="71"/>
      <c r="V263" s="71"/>
      <c r="W263" s="72"/>
    </row>
    <row r="264" spans="1:23" ht="21">
      <c r="A264" s="62"/>
      <c r="B264" s="168"/>
      <c r="C264" s="65"/>
      <c r="D264" s="219" t="s">
        <v>105</v>
      </c>
      <c r="E264" s="65"/>
      <c r="F264" s="65"/>
      <c r="G264" s="65"/>
      <c r="H264" s="65"/>
      <c r="I264" s="65"/>
      <c r="J264" s="66"/>
      <c r="K264" s="331"/>
      <c r="L264" s="68" t="s">
        <v>38</v>
      </c>
      <c r="M264" s="332"/>
      <c r="N264" s="73">
        <f>INT(K264*M264)</f>
        <v>0</v>
      </c>
      <c r="O264" s="70"/>
      <c r="P264" s="71"/>
      <c r="Q264" s="71"/>
      <c r="R264" s="71"/>
      <c r="S264" s="71"/>
      <c r="T264" s="71"/>
      <c r="U264" s="71"/>
      <c r="V264" s="71"/>
      <c r="W264" s="72"/>
    </row>
    <row r="265" spans="1:23" ht="21">
      <c r="A265" s="62"/>
      <c r="B265" s="168"/>
      <c r="C265" s="65"/>
      <c r="D265" s="219" t="s">
        <v>106</v>
      </c>
      <c r="E265" s="65"/>
      <c r="F265" s="65"/>
      <c r="G265" s="65"/>
      <c r="H265" s="65"/>
      <c r="I265" s="65"/>
      <c r="J265" s="66"/>
      <c r="K265" s="331"/>
      <c r="L265" s="68" t="s">
        <v>38</v>
      </c>
      <c r="M265" s="332"/>
      <c r="N265" s="73">
        <f>INT(K265*M265)</f>
        <v>0</v>
      </c>
      <c r="O265" s="70"/>
      <c r="P265" s="71"/>
      <c r="Q265" s="71"/>
      <c r="R265" s="71"/>
      <c r="S265" s="71"/>
      <c r="T265" s="71"/>
      <c r="U265" s="71"/>
      <c r="V265" s="71"/>
      <c r="W265" s="72"/>
    </row>
    <row r="266" spans="1:23" ht="21">
      <c r="A266" s="62"/>
      <c r="B266" s="168"/>
      <c r="C266" s="65"/>
      <c r="D266" s="219" t="s">
        <v>107</v>
      </c>
      <c r="E266" s="65"/>
      <c r="F266" s="65"/>
      <c r="G266" s="65"/>
      <c r="H266" s="65"/>
      <c r="I266" s="65"/>
      <c r="J266" s="66"/>
      <c r="K266" s="331"/>
      <c r="L266" s="68" t="s">
        <v>38</v>
      </c>
      <c r="M266" s="332"/>
      <c r="N266" s="73">
        <f>INT(K266*M266)</f>
        <v>0</v>
      </c>
      <c r="O266" s="70"/>
      <c r="P266" s="71"/>
      <c r="Q266" s="71"/>
      <c r="R266" s="71"/>
      <c r="S266" s="71"/>
      <c r="T266" s="71"/>
      <c r="U266" s="71"/>
      <c r="V266" s="71"/>
      <c r="W266" s="72"/>
    </row>
    <row r="267" spans="1:23" ht="21">
      <c r="A267" s="62"/>
      <c r="B267" s="75" t="s">
        <v>109</v>
      </c>
      <c r="C267" s="65"/>
      <c r="D267" s="65"/>
      <c r="E267" s="65"/>
      <c r="F267" s="65"/>
      <c r="G267" s="65"/>
      <c r="H267" s="65"/>
      <c r="I267" s="65"/>
      <c r="J267" s="66"/>
      <c r="K267" s="67"/>
      <c r="L267" s="68"/>
      <c r="M267" s="73"/>
      <c r="N267" s="73">
        <f>SUM(N256:N266)</f>
        <v>0</v>
      </c>
      <c r="O267" s="465" t="str">
        <f>N252&amp;O252&amp;P252</f>
        <v>1式当たり</v>
      </c>
      <c r="P267" s="466"/>
      <c r="Q267" s="466"/>
      <c r="R267" s="466"/>
      <c r="S267" s="466"/>
      <c r="T267" s="466"/>
      <c r="U267" s="466"/>
      <c r="V267" s="466"/>
      <c r="W267" s="467"/>
    </row>
    <row r="268" spans="1:23" ht="21">
      <c r="A268" s="62"/>
      <c r="B268" s="77"/>
      <c r="C268" s="166"/>
      <c r="D268" s="166"/>
      <c r="E268" s="166"/>
      <c r="F268" s="166"/>
      <c r="G268" s="166"/>
      <c r="H268" s="166"/>
      <c r="I268" s="166"/>
      <c r="J268" s="79"/>
      <c r="K268" s="67"/>
      <c r="L268" s="80"/>
      <c r="M268" s="80"/>
      <c r="N268" s="80"/>
      <c r="O268" s="81"/>
      <c r="P268" s="82"/>
      <c r="Q268" s="82"/>
      <c r="R268" s="82"/>
      <c r="S268" s="82"/>
      <c r="T268" s="82"/>
      <c r="U268" s="82"/>
      <c r="V268" s="82"/>
      <c r="W268" s="83"/>
    </row>
    <row r="269" spans="1:23" ht="21">
      <c r="A269" s="62"/>
      <c r="B269" s="220" t="s">
        <v>110</v>
      </c>
      <c r="C269" s="166"/>
      <c r="D269" s="166"/>
      <c r="E269" s="166"/>
      <c r="F269" s="166"/>
      <c r="G269" s="166"/>
      <c r="H269" s="166"/>
      <c r="I269" s="166"/>
      <c r="J269" s="79"/>
      <c r="K269" s="67">
        <v>1</v>
      </c>
      <c r="L269" s="68" t="str">
        <f>O252</f>
        <v>式</v>
      </c>
      <c r="M269" s="80"/>
      <c r="N269" s="221">
        <f>ROUNDDOWN(N267/N252,0)</f>
        <v>0</v>
      </c>
      <c r="O269" s="165"/>
      <c r="P269" s="166"/>
      <c r="Q269" s="166"/>
      <c r="R269" s="166"/>
      <c r="S269" s="166"/>
      <c r="T269" s="166"/>
      <c r="U269" s="166"/>
      <c r="V269" s="166"/>
      <c r="W269" s="167"/>
    </row>
    <row r="270" spans="1:23" ht="21">
      <c r="A270" s="62"/>
      <c r="B270" s="220"/>
      <c r="C270" s="166"/>
      <c r="D270" s="166"/>
      <c r="E270" s="166"/>
      <c r="F270" s="166"/>
      <c r="G270" s="166"/>
      <c r="H270" s="166"/>
      <c r="I270" s="166"/>
      <c r="J270" s="79"/>
      <c r="K270" s="67"/>
      <c r="L270" s="68"/>
      <c r="M270" s="80"/>
      <c r="N270" s="221"/>
      <c r="O270" s="165"/>
      <c r="P270" s="166"/>
      <c r="Q270" s="166"/>
      <c r="R270" s="166"/>
      <c r="S270" s="166"/>
      <c r="T270" s="166"/>
      <c r="U270" s="166"/>
      <c r="V270" s="166"/>
      <c r="W270" s="167"/>
    </row>
    <row r="271" spans="1:23" ht="21">
      <c r="A271" s="62"/>
      <c r="B271" s="220"/>
      <c r="C271" s="166"/>
      <c r="D271" s="166"/>
      <c r="E271" s="166"/>
      <c r="F271" s="166"/>
      <c r="G271" s="166"/>
      <c r="H271" s="166"/>
      <c r="I271" s="166"/>
      <c r="J271" s="79"/>
      <c r="K271" s="67"/>
      <c r="L271" s="68"/>
      <c r="M271" s="80"/>
      <c r="N271" s="221"/>
      <c r="O271" s="165"/>
      <c r="P271" s="166"/>
      <c r="Q271" s="166"/>
      <c r="R271" s="166"/>
      <c r="S271" s="166"/>
      <c r="T271" s="166"/>
      <c r="U271" s="166"/>
      <c r="V271" s="166"/>
      <c r="W271" s="167"/>
    </row>
    <row r="272" spans="1:23" ht="21">
      <c r="A272" s="62"/>
      <c r="B272" s="220"/>
      <c r="C272" s="166"/>
      <c r="D272" s="166"/>
      <c r="E272" s="166"/>
      <c r="F272" s="166"/>
      <c r="G272" s="166"/>
      <c r="H272" s="166"/>
      <c r="I272" s="166"/>
      <c r="J272" s="79"/>
      <c r="K272" s="67"/>
      <c r="L272" s="68"/>
      <c r="M272" s="80"/>
      <c r="N272" s="221"/>
      <c r="O272" s="165"/>
      <c r="P272" s="166"/>
      <c r="Q272" s="166"/>
      <c r="R272" s="166"/>
      <c r="S272" s="166"/>
      <c r="T272" s="166"/>
      <c r="U272" s="166"/>
      <c r="V272" s="166"/>
      <c r="W272" s="167"/>
    </row>
    <row r="273" spans="1:23" ht="21">
      <c r="A273" s="62"/>
      <c r="B273" s="220"/>
      <c r="C273" s="166"/>
      <c r="D273" s="166"/>
      <c r="E273" s="166"/>
      <c r="F273" s="166"/>
      <c r="G273" s="166"/>
      <c r="H273" s="166"/>
      <c r="I273" s="166"/>
      <c r="J273" s="79"/>
      <c r="K273" s="67"/>
      <c r="L273" s="68"/>
      <c r="M273" s="80"/>
      <c r="N273" s="221"/>
      <c r="O273" s="165"/>
      <c r="P273" s="166"/>
      <c r="Q273" s="166"/>
      <c r="R273" s="166"/>
      <c r="S273" s="166"/>
      <c r="T273" s="166"/>
      <c r="U273" s="166"/>
      <c r="V273" s="166"/>
      <c r="W273" s="167"/>
    </row>
    <row r="274" spans="1:23" ht="21">
      <c r="A274" s="62"/>
      <c r="B274" s="168"/>
      <c r="C274" s="65"/>
      <c r="D274" s="65"/>
      <c r="E274" s="65"/>
      <c r="F274" s="65"/>
      <c r="G274" s="65"/>
      <c r="H274" s="65"/>
      <c r="I274" s="65"/>
      <c r="J274" s="66"/>
      <c r="K274" s="67"/>
      <c r="L274" s="68"/>
      <c r="M274" s="73"/>
      <c r="N274" s="73"/>
      <c r="O274" s="86"/>
      <c r="P274" s="87"/>
      <c r="Q274" s="87"/>
      <c r="R274" s="87"/>
      <c r="S274" s="87"/>
      <c r="T274" s="87"/>
      <c r="U274" s="87"/>
      <c r="V274" s="87"/>
      <c r="W274" s="88"/>
    </row>
    <row r="275" spans="1:23" ht="21">
      <c r="A275" s="62"/>
      <c r="B275" s="89"/>
      <c r="C275" s="90"/>
      <c r="D275" s="90"/>
      <c r="E275" s="90"/>
      <c r="F275" s="90"/>
      <c r="G275" s="90"/>
      <c r="H275" s="90"/>
      <c r="I275" s="90"/>
      <c r="J275" s="91"/>
      <c r="K275" s="92"/>
      <c r="L275" s="93"/>
      <c r="M275" s="93"/>
      <c r="N275" s="93"/>
      <c r="O275" s="94"/>
      <c r="P275" s="90"/>
      <c r="Q275" s="90"/>
      <c r="R275" s="90"/>
      <c r="S275" s="90"/>
      <c r="T275" s="90"/>
      <c r="U275" s="90"/>
      <c r="V275" s="90"/>
      <c r="W275" s="95"/>
    </row>
    <row r="276" spans="1:23" s="46" customFormat="1" ht="24">
      <c r="A276" s="42"/>
      <c r="B276" s="43"/>
      <c r="C276" s="475" t="s">
        <v>29</v>
      </c>
      <c r="D276" s="480" t="str">
        <f>D226</f>
        <v>デジタル基盤情報整備</v>
      </c>
      <c r="E276" s="477"/>
      <c r="F276" s="477"/>
      <c r="G276" s="477"/>
      <c r="H276" s="477"/>
      <c r="I276" s="477"/>
      <c r="J276" s="477"/>
      <c r="K276" s="477"/>
      <c r="L276" s="477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5"/>
    </row>
    <row r="277" spans="1:23" s="52" customFormat="1" ht="24">
      <c r="A277" s="42"/>
      <c r="B277" s="47">
        <v>23</v>
      </c>
      <c r="C277" s="475"/>
      <c r="D277" s="481" t="str">
        <f>'設計内訳（基盤情報整備）'!G58</f>
        <v>遊休農地管理レイヤー</v>
      </c>
      <c r="E277" s="482"/>
      <c r="F277" s="482"/>
      <c r="G277" s="482"/>
      <c r="H277" s="482"/>
      <c r="I277" s="482"/>
      <c r="J277" s="482"/>
      <c r="K277" s="482"/>
      <c r="L277" s="482"/>
      <c r="M277" s="48"/>
      <c r="N277" s="49">
        <v>1</v>
      </c>
      <c r="O277" s="50" t="s">
        <v>177</v>
      </c>
      <c r="P277" s="50" t="s">
        <v>31</v>
      </c>
      <c r="Q277" s="50"/>
      <c r="R277" s="50"/>
      <c r="S277" s="50"/>
      <c r="T277" s="50"/>
      <c r="U277" s="50"/>
      <c r="V277" s="50"/>
      <c r="W277" s="51"/>
    </row>
    <row r="278" spans="1:23" s="53" customFormat="1" ht="5.25">
      <c r="B278" s="54"/>
      <c r="C278" s="55"/>
      <c r="D278" s="56"/>
      <c r="E278" s="57"/>
      <c r="F278" s="57"/>
      <c r="G278" s="57"/>
      <c r="H278" s="57"/>
      <c r="I278" s="57"/>
      <c r="J278" s="58"/>
      <c r="K278" s="58"/>
      <c r="M278" s="54"/>
      <c r="N278" s="58"/>
      <c r="O278" s="57"/>
      <c r="P278" s="57"/>
      <c r="Q278" s="57"/>
      <c r="R278" s="57"/>
      <c r="S278" s="57"/>
      <c r="T278" s="57"/>
      <c r="U278" s="57"/>
      <c r="V278" s="57"/>
      <c r="W278" s="58"/>
    </row>
    <row r="279" spans="1:23" ht="24">
      <c r="A279" s="59"/>
      <c r="B279" s="469" t="s">
        <v>32</v>
      </c>
      <c r="C279" s="470"/>
      <c r="D279" s="470"/>
      <c r="E279" s="470"/>
      <c r="F279" s="470"/>
      <c r="G279" s="470"/>
      <c r="H279" s="470"/>
      <c r="I279" s="470"/>
      <c r="J279" s="471"/>
      <c r="K279" s="60" t="s">
        <v>33</v>
      </c>
      <c r="L279" s="60" t="s">
        <v>0</v>
      </c>
      <c r="M279" s="61" t="s">
        <v>34</v>
      </c>
      <c r="N279" s="60" t="s">
        <v>3</v>
      </c>
      <c r="O279" s="472" t="s">
        <v>35</v>
      </c>
      <c r="P279" s="470"/>
      <c r="Q279" s="470"/>
      <c r="R279" s="470"/>
      <c r="S279" s="470"/>
      <c r="T279" s="470"/>
      <c r="U279" s="470"/>
      <c r="V279" s="470"/>
      <c r="W279" s="473"/>
    </row>
    <row r="280" spans="1:23" ht="21">
      <c r="A280" s="62"/>
      <c r="B280" s="169"/>
      <c r="C280" s="212" t="s">
        <v>102</v>
      </c>
      <c r="D280" s="212"/>
      <c r="E280" s="212"/>
      <c r="F280" s="212"/>
      <c r="G280" s="212"/>
      <c r="H280" s="212"/>
      <c r="I280" s="212"/>
      <c r="J280" s="213"/>
      <c r="K280" s="100"/>
      <c r="L280" s="214"/>
      <c r="M280" s="215"/>
      <c r="N280" s="215"/>
      <c r="O280" s="216"/>
      <c r="P280" s="217"/>
      <c r="Q280" s="217"/>
      <c r="R280" s="217"/>
      <c r="S280" s="217"/>
      <c r="T280" s="217"/>
      <c r="U280" s="217"/>
      <c r="V280" s="217"/>
      <c r="W280" s="218"/>
    </row>
    <row r="281" spans="1:23" ht="21">
      <c r="A281" s="62"/>
      <c r="B281" s="168"/>
      <c r="C281" s="65"/>
      <c r="D281" s="219" t="s">
        <v>103</v>
      </c>
      <c r="E281" s="65"/>
      <c r="F281" s="65"/>
      <c r="G281" s="65"/>
      <c r="H281" s="65"/>
      <c r="I281" s="65"/>
      <c r="J281" s="66"/>
      <c r="K281" s="331"/>
      <c r="L281" s="68" t="s">
        <v>38</v>
      </c>
      <c r="M281" s="332"/>
      <c r="N281" s="69">
        <f>INT(K281*M281)</f>
        <v>0</v>
      </c>
      <c r="O281" s="70"/>
      <c r="P281" s="71"/>
      <c r="Q281" s="71"/>
      <c r="R281" s="71"/>
      <c r="S281" s="71"/>
      <c r="T281" s="71"/>
      <c r="U281" s="71"/>
      <c r="V281" s="71"/>
      <c r="W281" s="72"/>
    </row>
    <row r="282" spans="1:23" ht="21">
      <c r="A282" s="62"/>
      <c r="B282" s="168"/>
      <c r="C282" s="65"/>
      <c r="D282" s="219" t="s">
        <v>104</v>
      </c>
      <c r="E282" s="65"/>
      <c r="F282" s="65"/>
      <c r="G282" s="65"/>
      <c r="H282" s="65"/>
      <c r="I282" s="65"/>
      <c r="J282" s="66"/>
      <c r="K282" s="331"/>
      <c r="L282" s="68" t="s">
        <v>38</v>
      </c>
      <c r="M282" s="332"/>
      <c r="N282" s="69">
        <f>INT(K282*M282)</f>
        <v>0</v>
      </c>
      <c r="O282" s="70"/>
      <c r="P282" s="71"/>
      <c r="Q282" s="71"/>
      <c r="R282" s="71"/>
      <c r="S282" s="71"/>
      <c r="T282" s="71"/>
      <c r="U282" s="71"/>
      <c r="V282" s="71"/>
      <c r="W282" s="72"/>
    </row>
    <row r="283" spans="1:23" ht="21">
      <c r="A283" s="62"/>
      <c r="B283" s="168"/>
      <c r="C283" s="65"/>
      <c r="D283" s="219" t="s">
        <v>105</v>
      </c>
      <c r="E283" s="65"/>
      <c r="F283" s="65"/>
      <c r="G283" s="65"/>
      <c r="H283" s="65"/>
      <c r="I283" s="65"/>
      <c r="J283" s="66"/>
      <c r="K283" s="331"/>
      <c r="L283" s="68" t="s">
        <v>38</v>
      </c>
      <c r="M283" s="332"/>
      <c r="N283" s="69">
        <f>INT(K283*M283)</f>
        <v>0</v>
      </c>
      <c r="O283" s="70"/>
      <c r="P283" s="71"/>
      <c r="Q283" s="71"/>
      <c r="R283" s="71"/>
      <c r="S283" s="71"/>
      <c r="T283" s="71"/>
      <c r="U283" s="71"/>
      <c r="V283" s="71"/>
      <c r="W283" s="72"/>
    </row>
    <row r="284" spans="1:23" ht="21">
      <c r="A284" s="62"/>
      <c r="B284" s="168"/>
      <c r="C284" s="65"/>
      <c r="D284" s="219" t="s">
        <v>106</v>
      </c>
      <c r="E284" s="65"/>
      <c r="F284" s="65"/>
      <c r="G284" s="65"/>
      <c r="H284" s="65"/>
      <c r="I284" s="65"/>
      <c r="J284" s="66"/>
      <c r="K284" s="331"/>
      <c r="L284" s="68" t="s">
        <v>38</v>
      </c>
      <c r="M284" s="332"/>
      <c r="N284" s="69">
        <f>INT(K284*M284)</f>
        <v>0</v>
      </c>
      <c r="O284" s="70"/>
      <c r="P284" s="71"/>
      <c r="Q284" s="71"/>
      <c r="R284" s="71"/>
      <c r="S284" s="71"/>
      <c r="T284" s="71"/>
      <c r="U284" s="71"/>
      <c r="V284" s="71"/>
      <c r="W284" s="72"/>
    </row>
    <row r="285" spans="1:23" ht="21">
      <c r="A285" s="62"/>
      <c r="B285" s="168"/>
      <c r="C285" s="65"/>
      <c r="D285" s="219" t="s">
        <v>107</v>
      </c>
      <c r="E285" s="65"/>
      <c r="F285" s="65"/>
      <c r="G285" s="65"/>
      <c r="H285" s="65"/>
      <c r="I285" s="65"/>
      <c r="J285" s="66"/>
      <c r="K285" s="331"/>
      <c r="L285" s="68" t="s">
        <v>38</v>
      </c>
      <c r="M285" s="332"/>
      <c r="N285" s="69">
        <f>INT(K285*M285)</f>
        <v>0</v>
      </c>
      <c r="O285" s="70"/>
      <c r="P285" s="71"/>
      <c r="Q285" s="71"/>
      <c r="R285" s="71"/>
      <c r="S285" s="71"/>
      <c r="T285" s="71"/>
      <c r="U285" s="71"/>
      <c r="V285" s="71"/>
      <c r="W285" s="72"/>
    </row>
    <row r="286" spans="1:23" ht="21">
      <c r="A286" s="62"/>
      <c r="B286" s="168"/>
      <c r="C286" s="65" t="s">
        <v>108</v>
      </c>
      <c r="D286" s="65"/>
      <c r="E286" s="65"/>
      <c r="F286" s="65"/>
      <c r="G286" s="65"/>
      <c r="H286" s="65"/>
      <c r="I286" s="65"/>
      <c r="J286" s="66"/>
      <c r="K286" s="67"/>
      <c r="L286" s="68"/>
      <c r="M286" s="73"/>
      <c r="N286" s="73"/>
      <c r="O286" s="70"/>
      <c r="P286" s="71"/>
      <c r="Q286" s="71"/>
      <c r="R286" s="71"/>
      <c r="S286" s="71"/>
      <c r="T286" s="71"/>
      <c r="U286" s="71"/>
      <c r="V286" s="71"/>
      <c r="W286" s="72"/>
    </row>
    <row r="287" spans="1:23" ht="21">
      <c r="A287" s="62"/>
      <c r="B287" s="168"/>
      <c r="C287" s="65"/>
      <c r="D287" s="219" t="s">
        <v>103</v>
      </c>
      <c r="E287" s="65"/>
      <c r="F287" s="65"/>
      <c r="G287" s="65"/>
      <c r="H287" s="65"/>
      <c r="I287" s="65"/>
      <c r="J287" s="66"/>
      <c r="K287" s="331"/>
      <c r="L287" s="68" t="s">
        <v>38</v>
      </c>
      <c r="M287" s="332"/>
      <c r="N287" s="73">
        <f>INT(K287*M287)</f>
        <v>0</v>
      </c>
      <c r="O287" s="70"/>
      <c r="P287" s="71"/>
      <c r="Q287" s="71"/>
      <c r="R287" s="71"/>
      <c r="S287" s="71"/>
      <c r="T287" s="71"/>
      <c r="U287" s="71"/>
      <c r="V287" s="71"/>
      <c r="W287" s="72"/>
    </row>
    <row r="288" spans="1:23" ht="21">
      <c r="A288" s="62"/>
      <c r="B288" s="168"/>
      <c r="C288" s="65"/>
      <c r="D288" s="219" t="s">
        <v>104</v>
      </c>
      <c r="E288" s="65"/>
      <c r="F288" s="65"/>
      <c r="G288" s="65"/>
      <c r="H288" s="65"/>
      <c r="I288" s="65"/>
      <c r="J288" s="66"/>
      <c r="K288" s="331"/>
      <c r="L288" s="68" t="s">
        <v>38</v>
      </c>
      <c r="M288" s="332"/>
      <c r="N288" s="73">
        <f>INT(K288*M288)</f>
        <v>0</v>
      </c>
      <c r="O288" s="70"/>
      <c r="P288" s="71"/>
      <c r="Q288" s="71"/>
      <c r="R288" s="71"/>
      <c r="S288" s="71"/>
      <c r="T288" s="71"/>
      <c r="U288" s="71"/>
      <c r="V288" s="71"/>
      <c r="W288" s="72"/>
    </row>
    <row r="289" spans="1:23" ht="21">
      <c r="A289" s="62"/>
      <c r="B289" s="168"/>
      <c r="C289" s="65"/>
      <c r="D289" s="219" t="s">
        <v>105</v>
      </c>
      <c r="E289" s="65"/>
      <c r="F289" s="65"/>
      <c r="G289" s="65"/>
      <c r="H289" s="65"/>
      <c r="I289" s="65"/>
      <c r="J289" s="66"/>
      <c r="K289" s="331"/>
      <c r="L289" s="68" t="s">
        <v>38</v>
      </c>
      <c r="M289" s="332"/>
      <c r="N289" s="73">
        <f>INT(K289*M289)</f>
        <v>0</v>
      </c>
      <c r="O289" s="70"/>
      <c r="P289" s="71"/>
      <c r="Q289" s="71"/>
      <c r="R289" s="71"/>
      <c r="S289" s="71"/>
      <c r="T289" s="71"/>
      <c r="U289" s="71"/>
      <c r="V289" s="71"/>
      <c r="W289" s="72"/>
    </row>
    <row r="290" spans="1:23" ht="21">
      <c r="A290" s="62"/>
      <c r="B290" s="168"/>
      <c r="C290" s="65"/>
      <c r="D290" s="219" t="s">
        <v>106</v>
      </c>
      <c r="E290" s="65"/>
      <c r="F290" s="65"/>
      <c r="G290" s="65"/>
      <c r="H290" s="65"/>
      <c r="I290" s="65"/>
      <c r="J290" s="66"/>
      <c r="K290" s="331"/>
      <c r="L290" s="68" t="s">
        <v>38</v>
      </c>
      <c r="M290" s="332"/>
      <c r="N290" s="73">
        <f>INT(K290*M290)</f>
        <v>0</v>
      </c>
      <c r="O290" s="70"/>
      <c r="P290" s="71"/>
      <c r="Q290" s="71"/>
      <c r="R290" s="71"/>
      <c r="S290" s="71"/>
      <c r="T290" s="71"/>
      <c r="U290" s="71"/>
      <c r="V290" s="71"/>
      <c r="W290" s="72"/>
    </row>
    <row r="291" spans="1:23" ht="21">
      <c r="A291" s="62"/>
      <c r="B291" s="168"/>
      <c r="C291" s="65"/>
      <c r="D291" s="219" t="s">
        <v>107</v>
      </c>
      <c r="E291" s="65"/>
      <c r="F291" s="65"/>
      <c r="G291" s="65"/>
      <c r="H291" s="65"/>
      <c r="I291" s="65"/>
      <c r="J291" s="66"/>
      <c r="K291" s="331"/>
      <c r="L291" s="68" t="s">
        <v>38</v>
      </c>
      <c r="M291" s="332"/>
      <c r="N291" s="73">
        <f>INT(K291*M291)</f>
        <v>0</v>
      </c>
      <c r="O291" s="70"/>
      <c r="P291" s="71"/>
      <c r="Q291" s="71"/>
      <c r="R291" s="71"/>
      <c r="S291" s="71"/>
      <c r="T291" s="71"/>
      <c r="U291" s="71"/>
      <c r="V291" s="71"/>
      <c r="W291" s="72"/>
    </row>
    <row r="292" spans="1:23" ht="21">
      <c r="A292" s="62"/>
      <c r="B292" s="75" t="s">
        <v>109</v>
      </c>
      <c r="C292" s="65"/>
      <c r="D292" s="65"/>
      <c r="E292" s="65"/>
      <c r="F292" s="65"/>
      <c r="G292" s="65"/>
      <c r="H292" s="65"/>
      <c r="I292" s="65"/>
      <c r="J292" s="66"/>
      <c r="K292" s="67"/>
      <c r="L292" s="68"/>
      <c r="M292" s="73"/>
      <c r="N292" s="73">
        <f>SUM(N281:N291)</f>
        <v>0</v>
      </c>
      <c r="O292" s="465" t="str">
        <f>N277&amp;O277&amp;P277</f>
        <v>1式当たり</v>
      </c>
      <c r="P292" s="466"/>
      <c r="Q292" s="466"/>
      <c r="R292" s="466"/>
      <c r="S292" s="466"/>
      <c r="T292" s="466"/>
      <c r="U292" s="466"/>
      <c r="V292" s="466"/>
      <c r="W292" s="467"/>
    </row>
    <row r="293" spans="1:23" ht="21">
      <c r="A293" s="62"/>
      <c r="B293" s="77"/>
      <c r="C293" s="166"/>
      <c r="D293" s="166"/>
      <c r="E293" s="166"/>
      <c r="F293" s="166"/>
      <c r="G293" s="166"/>
      <c r="H293" s="166"/>
      <c r="I293" s="166"/>
      <c r="J293" s="79"/>
      <c r="K293" s="67"/>
      <c r="L293" s="80"/>
      <c r="M293" s="80"/>
      <c r="N293" s="80"/>
      <c r="O293" s="81"/>
      <c r="P293" s="82"/>
      <c r="Q293" s="82"/>
      <c r="R293" s="82"/>
      <c r="S293" s="82"/>
      <c r="T293" s="82"/>
      <c r="U293" s="82"/>
      <c r="V293" s="82"/>
      <c r="W293" s="83"/>
    </row>
    <row r="294" spans="1:23" ht="21">
      <c r="A294" s="62"/>
      <c r="B294" s="220" t="s">
        <v>110</v>
      </c>
      <c r="C294" s="166"/>
      <c r="D294" s="166"/>
      <c r="E294" s="166"/>
      <c r="F294" s="166"/>
      <c r="G294" s="166"/>
      <c r="H294" s="166"/>
      <c r="I294" s="166"/>
      <c r="J294" s="79"/>
      <c r="K294" s="67">
        <v>1</v>
      </c>
      <c r="L294" s="68" t="str">
        <f>O277</f>
        <v>式</v>
      </c>
      <c r="M294" s="80"/>
      <c r="N294" s="221">
        <f>ROUNDDOWN(N292/N277,0)</f>
        <v>0</v>
      </c>
      <c r="O294" s="165"/>
      <c r="P294" s="166"/>
      <c r="Q294" s="166"/>
      <c r="R294" s="166"/>
      <c r="S294" s="166"/>
      <c r="T294" s="166"/>
      <c r="U294" s="166"/>
      <c r="V294" s="166"/>
      <c r="W294" s="167"/>
    </row>
    <row r="295" spans="1:23" ht="21">
      <c r="A295" s="62"/>
      <c r="B295" s="220"/>
      <c r="C295" s="166"/>
      <c r="D295" s="166"/>
      <c r="E295" s="166"/>
      <c r="F295" s="166"/>
      <c r="G295" s="166"/>
      <c r="H295" s="166"/>
      <c r="I295" s="166"/>
      <c r="J295" s="79"/>
      <c r="K295" s="67"/>
      <c r="L295" s="68"/>
      <c r="M295" s="80"/>
      <c r="N295" s="221"/>
      <c r="O295" s="165"/>
      <c r="P295" s="166"/>
      <c r="Q295" s="166"/>
      <c r="R295" s="166"/>
      <c r="S295" s="166"/>
      <c r="T295" s="166"/>
      <c r="U295" s="166"/>
      <c r="V295" s="166"/>
      <c r="W295" s="167"/>
    </row>
    <row r="296" spans="1:23" ht="21">
      <c r="A296" s="62"/>
      <c r="B296" s="220"/>
      <c r="C296" s="166"/>
      <c r="D296" s="166"/>
      <c r="E296" s="166"/>
      <c r="F296" s="166"/>
      <c r="G296" s="166"/>
      <c r="H296" s="166"/>
      <c r="I296" s="166"/>
      <c r="J296" s="79"/>
      <c r="K296" s="67"/>
      <c r="L296" s="68"/>
      <c r="M296" s="80"/>
      <c r="N296" s="221"/>
      <c r="O296" s="165"/>
      <c r="P296" s="166"/>
      <c r="Q296" s="166"/>
      <c r="R296" s="166"/>
      <c r="S296" s="166"/>
      <c r="T296" s="166"/>
      <c r="U296" s="166"/>
      <c r="V296" s="166"/>
      <c r="W296" s="167"/>
    </row>
    <row r="297" spans="1:23" ht="21">
      <c r="A297" s="62"/>
      <c r="B297" s="220"/>
      <c r="C297" s="166"/>
      <c r="D297" s="166"/>
      <c r="E297" s="166"/>
      <c r="F297" s="166"/>
      <c r="G297" s="166"/>
      <c r="H297" s="166"/>
      <c r="I297" s="166"/>
      <c r="J297" s="79"/>
      <c r="K297" s="67"/>
      <c r="L297" s="68"/>
      <c r="M297" s="80"/>
      <c r="N297" s="221"/>
      <c r="O297" s="165"/>
      <c r="P297" s="166"/>
      <c r="Q297" s="166"/>
      <c r="R297" s="166"/>
      <c r="S297" s="166"/>
      <c r="T297" s="166"/>
      <c r="U297" s="166"/>
      <c r="V297" s="166"/>
      <c r="W297" s="167"/>
    </row>
    <row r="298" spans="1:23" ht="21">
      <c r="A298" s="62"/>
      <c r="B298" s="220"/>
      <c r="C298" s="166"/>
      <c r="D298" s="166"/>
      <c r="E298" s="166"/>
      <c r="F298" s="166"/>
      <c r="G298" s="166"/>
      <c r="H298" s="166"/>
      <c r="I298" s="166"/>
      <c r="J298" s="79"/>
      <c r="K298" s="67"/>
      <c r="L298" s="68"/>
      <c r="M298" s="80"/>
      <c r="N298" s="221"/>
      <c r="O298" s="165"/>
      <c r="P298" s="166"/>
      <c r="Q298" s="166"/>
      <c r="R298" s="166"/>
      <c r="S298" s="166"/>
      <c r="T298" s="166"/>
      <c r="U298" s="166"/>
      <c r="V298" s="166"/>
      <c r="W298" s="167"/>
    </row>
    <row r="299" spans="1:23" ht="21">
      <c r="A299" s="62"/>
      <c r="B299" s="168"/>
      <c r="C299" s="65"/>
      <c r="D299" s="65"/>
      <c r="E299" s="65"/>
      <c r="F299" s="65"/>
      <c r="G299" s="65"/>
      <c r="H299" s="65"/>
      <c r="I299" s="65"/>
      <c r="J299" s="66"/>
      <c r="K299" s="67"/>
      <c r="L299" s="68"/>
      <c r="M299" s="73"/>
      <c r="N299" s="73"/>
      <c r="O299" s="86"/>
      <c r="P299" s="87"/>
      <c r="Q299" s="87"/>
      <c r="R299" s="87"/>
      <c r="S299" s="87"/>
      <c r="T299" s="87"/>
      <c r="U299" s="87"/>
      <c r="V299" s="87"/>
      <c r="W299" s="88"/>
    </row>
    <row r="300" spans="1:23" ht="21">
      <c r="A300" s="62"/>
      <c r="B300" s="89"/>
      <c r="C300" s="90"/>
      <c r="D300" s="90"/>
      <c r="E300" s="90"/>
      <c r="F300" s="90"/>
      <c r="G300" s="90"/>
      <c r="H300" s="90"/>
      <c r="I300" s="90"/>
      <c r="J300" s="91"/>
      <c r="K300" s="92"/>
      <c r="L300" s="93"/>
      <c r="M300" s="93"/>
      <c r="N300" s="93"/>
      <c r="O300" s="94"/>
      <c r="P300" s="90"/>
      <c r="Q300" s="90"/>
      <c r="R300" s="90"/>
      <c r="S300" s="90"/>
      <c r="T300" s="90"/>
      <c r="U300" s="90"/>
      <c r="V300" s="90"/>
      <c r="W300" s="95"/>
    </row>
    <row r="301" spans="1:23" s="46" customFormat="1" ht="24">
      <c r="A301" s="42"/>
      <c r="B301" s="43"/>
      <c r="C301" s="475" t="s">
        <v>29</v>
      </c>
      <c r="D301" s="480" t="str">
        <f>'明細（設計）'!D276:L276</f>
        <v>デジタル基盤情報整備</v>
      </c>
      <c r="E301" s="477"/>
      <c r="F301" s="477"/>
      <c r="G301" s="477"/>
      <c r="H301" s="477"/>
      <c r="I301" s="477"/>
      <c r="J301" s="477"/>
      <c r="K301" s="477"/>
      <c r="L301" s="477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5"/>
    </row>
    <row r="302" spans="1:23" s="52" customFormat="1" ht="24">
      <c r="A302" s="42"/>
      <c r="B302" s="47">
        <v>24</v>
      </c>
      <c r="C302" s="475"/>
      <c r="D302" s="481" t="str">
        <f>'設計内訳（基盤情報整備）'!G62</f>
        <v>人・農地プラン管理レイヤー</v>
      </c>
      <c r="E302" s="482"/>
      <c r="F302" s="482"/>
      <c r="G302" s="482"/>
      <c r="H302" s="482"/>
      <c r="I302" s="482"/>
      <c r="J302" s="482"/>
      <c r="K302" s="482"/>
      <c r="L302" s="482"/>
      <c r="M302" s="48"/>
      <c r="N302" s="49">
        <v>1</v>
      </c>
      <c r="O302" s="50" t="s">
        <v>177</v>
      </c>
      <c r="P302" s="50" t="s">
        <v>31</v>
      </c>
      <c r="Q302" s="50"/>
      <c r="R302" s="50"/>
      <c r="S302" s="50"/>
      <c r="T302" s="50"/>
      <c r="U302" s="50"/>
      <c r="V302" s="50"/>
      <c r="W302" s="51"/>
    </row>
    <row r="303" spans="1:23" s="53" customFormat="1" ht="5.25">
      <c r="B303" s="54"/>
      <c r="C303" s="55"/>
      <c r="D303" s="56"/>
      <c r="E303" s="57"/>
      <c r="F303" s="57"/>
      <c r="G303" s="57"/>
      <c r="H303" s="57"/>
      <c r="I303" s="57"/>
      <c r="J303" s="58"/>
      <c r="K303" s="58"/>
      <c r="M303" s="54"/>
      <c r="N303" s="58"/>
      <c r="O303" s="57"/>
      <c r="P303" s="57"/>
      <c r="Q303" s="57"/>
      <c r="R303" s="57"/>
      <c r="S303" s="57"/>
      <c r="T303" s="57"/>
      <c r="U303" s="57"/>
      <c r="V303" s="57"/>
      <c r="W303" s="58"/>
    </row>
    <row r="304" spans="1:23" ht="24">
      <c r="A304" s="59"/>
      <c r="B304" s="469" t="s">
        <v>32</v>
      </c>
      <c r="C304" s="470"/>
      <c r="D304" s="470"/>
      <c r="E304" s="470"/>
      <c r="F304" s="470"/>
      <c r="G304" s="470"/>
      <c r="H304" s="470"/>
      <c r="I304" s="470"/>
      <c r="J304" s="471"/>
      <c r="K304" s="60" t="s">
        <v>33</v>
      </c>
      <c r="L304" s="60" t="s">
        <v>0</v>
      </c>
      <c r="M304" s="61" t="s">
        <v>34</v>
      </c>
      <c r="N304" s="60" t="s">
        <v>3</v>
      </c>
      <c r="O304" s="472" t="s">
        <v>35</v>
      </c>
      <c r="P304" s="470"/>
      <c r="Q304" s="470"/>
      <c r="R304" s="470"/>
      <c r="S304" s="470"/>
      <c r="T304" s="470"/>
      <c r="U304" s="470"/>
      <c r="V304" s="470"/>
      <c r="W304" s="473"/>
    </row>
    <row r="305" spans="1:23" ht="21">
      <c r="A305" s="62"/>
      <c r="B305" s="169"/>
      <c r="C305" s="212" t="s">
        <v>102</v>
      </c>
      <c r="D305" s="212"/>
      <c r="E305" s="212"/>
      <c r="F305" s="212"/>
      <c r="G305" s="212"/>
      <c r="H305" s="212"/>
      <c r="I305" s="212"/>
      <c r="J305" s="213"/>
      <c r="K305" s="100"/>
      <c r="L305" s="214"/>
      <c r="M305" s="215"/>
      <c r="N305" s="215"/>
      <c r="O305" s="216"/>
      <c r="P305" s="217"/>
      <c r="Q305" s="217"/>
      <c r="R305" s="217"/>
      <c r="S305" s="217"/>
      <c r="T305" s="217"/>
      <c r="U305" s="217"/>
      <c r="V305" s="217"/>
      <c r="W305" s="218"/>
    </row>
    <row r="306" spans="1:23" ht="21">
      <c r="A306" s="62"/>
      <c r="B306" s="168"/>
      <c r="C306" s="65"/>
      <c r="D306" s="219" t="s">
        <v>103</v>
      </c>
      <c r="E306" s="65"/>
      <c r="F306" s="65"/>
      <c r="G306" s="65"/>
      <c r="H306" s="65"/>
      <c r="I306" s="65"/>
      <c r="J306" s="66"/>
      <c r="K306" s="331"/>
      <c r="L306" s="68" t="s">
        <v>38</v>
      </c>
      <c r="M306" s="332"/>
      <c r="N306" s="69">
        <f>INT(K306*M306)</f>
        <v>0</v>
      </c>
      <c r="O306" s="70"/>
      <c r="P306" s="71"/>
      <c r="Q306" s="71"/>
      <c r="R306" s="71"/>
      <c r="S306" s="71"/>
      <c r="T306" s="71"/>
      <c r="U306" s="71"/>
      <c r="V306" s="71"/>
      <c r="W306" s="72"/>
    </row>
    <row r="307" spans="1:23" ht="21">
      <c r="A307" s="62"/>
      <c r="B307" s="168"/>
      <c r="C307" s="65"/>
      <c r="D307" s="219" t="s">
        <v>104</v>
      </c>
      <c r="E307" s="65"/>
      <c r="F307" s="65"/>
      <c r="G307" s="65"/>
      <c r="H307" s="65"/>
      <c r="I307" s="65"/>
      <c r="J307" s="66"/>
      <c r="K307" s="331"/>
      <c r="L307" s="68" t="s">
        <v>38</v>
      </c>
      <c r="M307" s="332"/>
      <c r="N307" s="69">
        <f>INT(K307*M307)</f>
        <v>0</v>
      </c>
      <c r="O307" s="70"/>
      <c r="P307" s="71"/>
      <c r="Q307" s="71"/>
      <c r="R307" s="71"/>
      <c r="S307" s="71"/>
      <c r="T307" s="71"/>
      <c r="U307" s="71"/>
      <c r="V307" s="71"/>
      <c r="W307" s="72"/>
    </row>
    <row r="308" spans="1:23" ht="21">
      <c r="A308" s="62"/>
      <c r="B308" s="168"/>
      <c r="C308" s="65"/>
      <c r="D308" s="219" t="s">
        <v>105</v>
      </c>
      <c r="E308" s="65"/>
      <c r="F308" s="65"/>
      <c r="G308" s="65"/>
      <c r="H308" s="65"/>
      <c r="I308" s="65"/>
      <c r="J308" s="66"/>
      <c r="K308" s="331"/>
      <c r="L308" s="68" t="s">
        <v>38</v>
      </c>
      <c r="M308" s="332"/>
      <c r="N308" s="69">
        <f>INT(K308*M308)</f>
        <v>0</v>
      </c>
      <c r="O308" s="70"/>
      <c r="P308" s="71"/>
      <c r="Q308" s="71"/>
      <c r="R308" s="71"/>
      <c r="S308" s="71"/>
      <c r="T308" s="71"/>
      <c r="U308" s="71"/>
      <c r="V308" s="71"/>
      <c r="W308" s="72"/>
    </row>
    <row r="309" spans="1:23" ht="21">
      <c r="A309" s="62"/>
      <c r="B309" s="168"/>
      <c r="C309" s="65"/>
      <c r="D309" s="219" t="s">
        <v>106</v>
      </c>
      <c r="E309" s="65"/>
      <c r="F309" s="65"/>
      <c r="G309" s="65"/>
      <c r="H309" s="65"/>
      <c r="I309" s="65"/>
      <c r="J309" s="66"/>
      <c r="K309" s="331"/>
      <c r="L309" s="68" t="s">
        <v>38</v>
      </c>
      <c r="M309" s="332"/>
      <c r="N309" s="69">
        <f>INT(K309*M309)</f>
        <v>0</v>
      </c>
      <c r="O309" s="70"/>
      <c r="P309" s="71"/>
      <c r="Q309" s="71"/>
      <c r="R309" s="71"/>
      <c r="S309" s="71"/>
      <c r="T309" s="71"/>
      <c r="U309" s="71"/>
      <c r="V309" s="71"/>
      <c r="W309" s="72"/>
    </row>
    <row r="310" spans="1:23" ht="21">
      <c r="A310" s="62"/>
      <c r="B310" s="168"/>
      <c r="C310" s="65"/>
      <c r="D310" s="219" t="s">
        <v>107</v>
      </c>
      <c r="E310" s="65"/>
      <c r="F310" s="65"/>
      <c r="G310" s="65"/>
      <c r="H310" s="65"/>
      <c r="I310" s="65"/>
      <c r="J310" s="66"/>
      <c r="K310" s="331"/>
      <c r="L310" s="68" t="s">
        <v>38</v>
      </c>
      <c r="M310" s="332"/>
      <c r="N310" s="69">
        <f>INT(K310*M310)</f>
        <v>0</v>
      </c>
      <c r="O310" s="70"/>
      <c r="P310" s="71"/>
      <c r="Q310" s="71"/>
      <c r="R310" s="71"/>
      <c r="S310" s="71"/>
      <c r="T310" s="71"/>
      <c r="U310" s="71"/>
      <c r="V310" s="71"/>
      <c r="W310" s="72"/>
    </row>
    <row r="311" spans="1:23" ht="21">
      <c r="A311" s="62"/>
      <c r="B311" s="168"/>
      <c r="C311" s="65" t="s">
        <v>108</v>
      </c>
      <c r="D311" s="65"/>
      <c r="E311" s="65"/>
      <c r="F311" s="65"/>
      <c r="G311" s="65"/>
      <c r="H311" s="65"/>
      <c r="I311" s="65"/>
      <c r="J311" s="66"/>
      <c r="K311" s="67"/>
      <c r="L311" s="68"/>
      <c r="M311" s="73"/>
      <c r="N311" s="73"/>
      <c r="O311" s="70"/>
      <c r="P311" s="71"/>
      <c r="Q311" s="71"/>
      <c r="R311" s="71"/>
      <c r="S311" s="71"/>
      <c r="T311" s="71"/>
      <c r="U311" s="71"/>
      <c r="V311" s="71"/>
      <c r="W311" s="72"/>
    </row>
    <row r="312" spans="1:23" ht="21">
      <c r="A312" s="62"/>
      <c r="B312" s="168"/>
      <c r="C312" s="65"/>
      <c r="D312" s="219" t="s">
        <v>103</v>
      </c>
      <c r="E312" s="65"/>
      <c r="F312" s="65"/>
      <c r="G312" s="65"/>
      <c r="H312" s="65"/>
      <c r="I312" s="65"/>
      <c r="J312" s="66"/>
      <c r="K312" s="331"/>
      <c r="L312" s="68" t="s">
        <v>38</v>
      </c>
      <c r="M312" s="332"/>
      <c r="N312" s="73">
        <f>INT(K312*M312)</f>
        <v>0</v>
      </c>
      <c r="O312" s="70"/>
      <c r="P312" s="71"/>
      <c r="Q312" s="71"/>
      <c r="R312" s="71"/>
      <c r="S312" s="71"/>
      <c r="T312" s="71"/>
      <c r="U312" s="71"/>
      <c r="V312" s="71"/>
      <c r="W312" s="72"/>
    </row>
    <row r="313" spans="1:23" ht="21">
      <c r="A313" s="62"/>
      <c r="B313" s="168"/>
      <c r="C313" s="65"/>
      <c r="D313" s="219" t="s">
        <v>104</v>
      </c>
      <c r="E313" s="65"/>
      <c r="F313" s="65"/>
      <c r="G313" s="65"/>
      <c r="H313" s="65"/>
      <c r="I313" s="65"/>
      <c r="J313" s="66"/>
      <c r="K313" s="331"/>
      <c r="L313" s="68" t="s">
        <v>38</v>
      </c>
      <c r="M313" s="332"/>
      <c r="N313" s="73">
        <f>INT(K313*M313)</f>
        <v>0</v>
      </c>
      <c r="O313" s="70"/>
      <c r="P313" s="71"/>
      <c r="Q313" s="71"/>
      <c r="R313" s="71"/>
      <c r="S313" s="71"/>
      <c r="T313" s="71"/>
      <c r="U313" s="71"/>
      <c r="V313" s="71"/>
      <c r="W313" s="72"/>
    </row>
    <row r="314" spans="1:23" ht="21">
      <c r="A314" s="62"/>
      <c r="B314" s="168"/>
      <c r="C314" s="65"/>
      <c r="D314" s="219" t="s">
        <v>105</v>
      </c>
      <c r="E314" s="65"/>
      <c r="F314" s="65"/>
      <c r="G314" s="65"/>
      <c r="H314" s="65"/>
      <c r="I314" s="65"/>
      <c r="J314" s="66"/>
      <c r="K314" s="331"/>
      <c r="L314" s="68" t="s">
        <v>38</v>
      </c>
      <c r="M314" s="332"/>
      <c r="N314" s="73">
        <f>INT(K314*M314)</f>
        <v>0</v>
      </c>
      <c r="O314" s="70"/>
      <c r="P314" s="71"/>
      <c r="Q314" s="71"/>
      <c r="R314" s="71"/>
      <c r="S314" s="71"/>
      <c r="T314" s="71"/>
      <c r="U314" s="71"/>
      <c r="V314" s="71"/>
      <c r="W314" s="72"/>
    </row>
    <row r="315" spans="1:23" ht="21">
      <c r="A315" s="62"/>
      <c r="B315" s="168"/>
      <c r="C315" s="65"/>
      <c r="D315" s="219" t="s">
        <v>106</v>
      </c>
      <c r="E315" s="65"/>
      <c r="F315" s="65"/>
      <c r="G315" s="65"/>
      <c r="H315" s="65"/>
      <c r="I315" s="65"/>
      <c r="J315" s="66"/>
      <c r="K315" s="331"/>
      <c r="L315" s="68" t="s">
        <v>38</v>
      </c>
      <c r="M315" s="332"/>
      <c r="N315" s="73">
        <f>INT(K315*M315)</f>
        <v>0</v>
      </c>
      <c r="O315" s="70"/>
      <c r="P315" s="71"/>
      <c r="Q315" s="71"/>
      <c r="R315" s="71"/>
      <c r="S315" s="71"/>
      <c r="T315" s="71"/>
      <c r="U315" s="71"/>
      <c r="V315" s="71"/>
      <c r="W315" s="72"/>
    </row>
    <row r="316" spans="1:23" ht="21">
      <c r="A316" s="62"/>
      <c r="B316" s="168"/>
      <c r="C316" s="65"/>
      <c r="D316" s="219" t="s">
        <v>107</v>
      </c>
      <c r="E316" s="65"/>
      <c r="F316" s="65"/>
      <c r="G316" s="65"/>
      <c r="H316" s="65"/>
      <c r="I316" s="65"/>
      <c r="J316" s="66"/>
      <c r="K316" s="331"/>
      <c r="L316" s="68" t="s">
        <v>38</v>
      </c>
      <c r="M316" s="332"/>
      <c r="N316" s="73">
        <f>INT(K316*M316)</f>
        <v>0</v>
      </c>
      <c r="O316" s="70"/>
      <c r="P316" s="71"/>
      <c r="Q316" s="71"/>
      <c r="R316" s="71"/>
      <c r="S316" s="71"/>
      <c r="T316" s="71"/>
      <c r="U316" s="71"/>
      <c r="V316" s="71"/>
      <c r="W316" s="72"/>
    </row>
    <row r="317" spans="1:23" ht="21">
      <c r="A317" s="62"/>
      <c r="B317" s="75" t="s">
        <v>109</v>
      </c>
      <c r="C317" s="65"/>
      <c r="D317" s="65"/>
      <c r="E317" s="65"/>
      <c r="F317" s="65"/>
      <c r="G317" s="65"/>
      <c r="H317" s="65"/>
      <c r="I317" s="65"/>
      <c r="J317" s="66"/>
      <c r="K317" s="67"/>
      <c r="L317" s="68"/>
      <c r="M317" s="73"/>
      <c r="N317" s="73">
        <f>SUM(N306:N316)</f>
        <v>0</v>
      </c>
      <c r="O317" s="465" t="str">
        <f>N302&amp;O302&amp;P302</f>
        <v>1式当たり</v>
      </c>
      <c r="P317" s="466"/>
      <c r="Q317" s="466"/>
      <c r="R317" s="466"/>
      <c r="S317" s="466"/>
      <c r="T317" s="466"/>
      <c r="U317" s="466"/>
      <c r="V317" s="466"/>
      <c r="W317" s="467"/>
    </row>
    <row r="318" spans="1:23" ht="21">
      <c r="A318" s="62"/>
      <c r="B318" s="77"/>
      <c r="C318" s="166"/>
      <c r="D318" s="166"/>
      <c r="E318" s="166"/>
      <c r="F318" s="166"/>
      <c r="G318" s="166"/>
      <c r="H318" s="166"/>
      <c r="I318" s="166"/>
      <c r="J318" s="79"/>
      <c r="K318" s="67"/>
      <c r="L318" s="80"/>
      <c r="M318" s="80"/>
      <c r="N318" s="80"/>
      <c r="O318" s="81"/>
      <c r="P318" s="82"/>
      <c r="Q318" s="82"/>
      <c r="R318" s="82"/>
      <c r="S318" s="82"/>
      <c r="T318" s="82"/>
      <c r="U318" s="82"/>
      <c r="V318" s="82"/>
      <c r="W318" s="83"/>
    </row>
    <row r="319" spans="1:23" ht="21">
      <c r="A319" s="62"/>
      <c r="B319" s="220" t="s">
        <v>110</v>
      </c>
      <c r="C319" s="166"/>
      <c r="D319" s="166"/>
      <c r="E319" s="166"/>
      <c r="F319" s="166"/>
      <c r="G319" s="166"/>
      <c r="H319" s="166"/>
      <c r="I319" s="166"/>
      <c r="J319" s="79"/>
      <c r="K319" s="67">
        <v>1</v>
      </c>
      <c r="L319" s="68" t="str">
        <f>O302</f>
        <v>式</v>
      </c>
      <c r="M319" s="80"/>
      <c r="N319" s="221">
        <f>ROUNDDOWN(N317/N302,0)</f>
        <v>0</v>
      </c>
      <c r="O319" s="165"/>
      <c r="P319" s="166"/>
      <c r="Q319" s="166"/>
      <c r="R319" s="166"/>
      <c r="S319" s="166"/>
      <c r="T319" s="166"/>
      <c r="U319" s="166"/>
      <c r="V319" s="166"/>
      <c r="W319" s="167"/>
    </row>
    <row r="320" spans="1:23" ht="21">
      <c r="A320" s="62"/>
      <c r="B320" s="220"/>
      <c r="C320" s="166"/>
      <c r="D320" s="166"/>
      <c r="E320" s="166"/>
      <c r="F320" s="166"/>
      <c r="G320" s="166"/>
      <c r="H320" s="166"/>
      <c r="I320" s="166"/>
      <c r="J320" s="79"/>
      <c r="K320" s="67"/>
      <c r="L320" s="68"/>
      <c r="M320" s="80"/>
      <c r="N320" s="221"/>
      <c r="O320" s="165"/>
      <c r="P320" s="166"/>
      <c r="Q320" s="166"/>
      <c r="R320" s="166"/>
      <c r="S320" s="166"/>
      <c r="T320" s="166"/>
      <c r="U320" s="166"/>
      <c r="V320" s="166"/>
      <c r="W320" s="167"/>
    </row>
    <row r="321" spans="1:23" ht="21">
      <c r="A321" s="62"/>
      <c r="B321" s="220"/>
      <c r="C321" s="166"/>
      <c r="D321" s="166"/>
      <c r="E321" s="166"/>
      <c r="F321" s="166"/>
      <c r="G321" s="166"/>
      <c r="H321" s="166"/>
      <c r="I321" s="166"/>
      <c r="J321" s="79"/>
      <c r="K321" s="67"/>
      <c r="L321" s="68"/>
      <c r="M321" s="80"/>
      <c r="N321" s="221"/>
      <c r="O321" s="165"/>
      <c r="P321" s="166"/>
      <c r="Q321" s="166"/>
      <c r="R321" s="166"/>
      <c r="S321" s="166"/>
      <c r="T321" s="166"/>
      <c r="U321" s="166"/>
      <c r="V321" s="166"/>
      <c r="W321" s="167"/>
    </row>
    <row r="322" spans="1:23" ht="21">
      <c r="A322" s="62"/>
      <c r="B322" s="220"/>
      <c r="C322" s="166"/>
      <c r="D322" s="166"/>
      <c r="E322" s="166"/>
      <c r="F322" s="166"/>
      <c r="G322" s="166"/>
      <c r="H322" s="166"/>
      <c r="I322" s="166"/>
      <c r="J322" s="79"/>
      <c r="K322" s="67"/>
      <c r="L322" s="68"/>
      <c r="M322" s="80"/>
      <c r="N322" s="221"/>
      <c r="O322" s="165"/>
      <c r="P322" s="166"/>
      <c r="Q322" s="166"/>
      <c r="R322" s="166"/>
      <c r="S322" s="166"/>
      <c r="T322" s="166"/>
      <c r="U322" s="166"/>
      <c r="V322" s="166"/>
      <c r="W322" s="167"/>
    </row>
    <row r="323" spans="1:23" ht="21">
      <c r="A323" s="62"/>
      <c r="B323" s="220"/>
      <c r="C323" s="166"/>
      <c r="D323" s="166"/>
      <c r="E323" s="166"/>
      <c r="F323" s="166"/>
      <c r="G323" s="166"/>
      <c r="H323" s="166"/>
      <c r="I323" s="166"/>
      <c r="J323" s="79"/>
      <c r="K323" s="67"/>
      <c r="L323" s="68"/>
      <c r="M323" s="80"/>
      <c r="N323" s="221"/>
      <c r="O323" s="165"/>
      <c r="P323" s="166"/>
      <c r="Q323" s="166"/>
      <c r="R323" s="166"/>
      <c r="S323" s="166"/>
      <c r="T323" s="166"/>
      <c r="U323" s="166"/>
      <c r="V323" s="166"/>
      <c r="W323" s="167"/>
    </row>
    <row r="324" spans="1:23" ht="21">
      <c r="A324" s="62"/>
      <c r="B324" s="168"/>
      <c r="C324" s="65"/>
      <c r="D324" s="65"/>
      <c r="E324" s="65"/>
      <c r="F324" s="65"/>
      <c r="G324" s="65"/>
      <c r="H324" s="65"/>
      <c r="I324" s="65"/>
      <c r="J324" s="66"/>
      <c r="K324" s="67"/>
      <c r="L324" s="68"/>
      <c r="M324" s="73"/>
      <c r="N324" s="73"/>
      <c r="O324" s="86"/>
      <c r="P324" s="87"/>
      <c r="Q324" s="87"/>
      <c r="R324" s="87"/>
      <c r="S324" s="87"/>
      <c r="T324" s="87"/>
      <c r="U324" s="87"/>
      <c r="V324" s="87"/>
      <c r="W324" s="88"/>
    </row>
    <row r="325" spans="1:23" ht="21">
      <c r="A325" s="62"/>
      <c r="B325" s="89"/>
      <c r="C325" s="90"/>
      <c r="D325" s="90"/>
      <c r="E325" s="90"/>
      <c r="F325" s="90"/>
      <c r="G325" s="90"/>
      <c r="H325" s="90"/>
      <c r="I325" s="90"/>
      <c r="J325" s="91"/>
      <c r="K325" s="92"/>
      <c r="L325" s="93"/>
      <c r="M325" s="93"/>
      <c r="N325" s="93"/>
      <c r="O325" s="94"/>
      <c r="P325" s="90"/>
      <c r="Q325" s="90"/>
      <c r="R325" s="90"/>
      <c r="S325" s="90"/>
      <c r="T325" s="90"/>
      <c r="U325" s="90"/>
      <c r="V325" s="90"/>
      <c r="W325" s="95"/>
    </row>
    <row r="326" spans="1:23" s="46" customFormat="1" ht="24">
      <c r="A326" s="42"/>
      <c r="B326" s="43"/>
      <c r="C326" s="475" t="s">
        <v>29</v>
      </c>
      <c r="D326" s="480" t="str">
        <f>'明細（設計）'!D301:L301</f>
        <v>デジタル基盤情報整備</v>
      </c>
      <c r="E326" s="477"/>
      <c r="F326" s="477"/>
      <c r="G326" s="477"/>
      <c r="H326" s="477"/>
      <c r="I326" s="477"/>
      <c r="J326" s="477"/>
      <c r="K326" s="477"/>
      <c r="L326" s="477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5"/>
    </row>
    <row r="327" spans="1:23" s="52" customFormat="1" ht="24">
      <c r="A327" s="42"/>
      <c r="B327" s="47">
        <v>25</v>
      </c>
      <c r="C327" s="475"/>
      <c r="D327" s="481" t="str">
        <f>'設計内訳（基盤情報整備）'!G68</f>
        <v>現地調査用レイヤー及び印刷用レイアウト作成</v>
      </c>
      <c r="E327" s="482"/>
      <c r="F327" s="482"/>
      <c r="G327" s="482"/>
      <c r="H327" s="482"/>
      <c r="I327" s="482"/>
      <c r="J327" s="482"/>
      <c r="K327" s="482"/>
      <c r="L327" s="482"/>
      <c r="M327" s="48"/>
      <c r="N327" s="49">
        <v>1</v>
      </c>
      <c r="O327" s="50" t="s">
        <v>177</v>
      </c>
      <c r="P327" s="50" t="s">
        <v>31</v>
      </c>
      <c r="Q327" s="50"/>
      <c r="R327" s="50"/>
      <c r="S327" s="50"/>
      <c r="T327" s="50"/>
      <c r="U327" s="50"/>
      <c r="V327" s="50"/>
      <c r="W327" s="51"/>
    </row>
    <row r="328" spans="1:23" s="53" customFormat="1" ht="5.25">
      <c r="B328" s="54"/>
      <c r="C328" s="55"/>
      <c r="D328" s="56"/>
      <c r="E328" s="57"/>
      <c r="F328" s="57"/>
      <c r="G328" s="57"/>
      <c r="H328" s="57"/>
      <c r="I328" s="57"/>
      <c r="J328" s="58"/>
      <c r="K328" s="58"/>
      <c r="M328" s="54"/>
      <c r="N328" s="58"/>
      <c r="O328" s="57"/>
      <c r="P328" s="57"/>
      <c r="Q328" s="57"/>
      <c r="R328" s="57"/>
      <c r="S328" s="57"/>
      <c r="T328" s="57"/>
      <c r="U328" s="57"/>
      <c r="V328" s="57"/>
      <c r="W328" s="58"/>
    </row>
    <row r="329" spans="1:23" ht="24">
      <c r="A329" s="59"/>
      <c r="B329" s="469" t="s">
        <v>32</v>
      </c>
      <c r="C329" s="470"/>
      <c r="D329" s="470"/>
      <c r="E329" s="470"/>
      <c r="F329" s="470"/>
      <c r="G329" s="470"/>
      <c r="H329" s="470"/>
      <c r="I329" s="470"/>
      <c r="J329" s="471"/>
      <c r="K329" s="60" t="s">
        <v>33</v>
      </c>
      <c r="L329" s="60" t="s">
        <v>0</v>
      </c>
      <c r="M329" s="61" t="s">
        <v>34</v>
      </c>
      <c r="N329" s="60" t="s">
        <v>3</v>
      </c>
      <c r="O329" s="472" t="s">
        <v>35</v>
      </c>
      <c r="P329" s="470"/>
      <c r="Q329" s="470"/>
      <c r="R329" s="470"/>
      <c r="S329" s="470"/>
      <c r="T329" s="470"/>
      <c r="U329" s="470"/>
      <c r="V329" s="470"/>
      <c r="W329" s="473"/>
    </row>
    <row r="330" spans="1:23" ht="21">
      <c r="A330" s="62"/>
      <c r="B330" s="169"/>
      <c r="C330" s="212" t="s">
        <v>102</v>
      </c>
      <c r="D330" s="212"/>
      <c r="E330" s="212"/>
      <c r="F330" s="212"/>
      <c r="G330" s="212"/>
      <c r="H330" s="212"/>
      <c r="I330" s="212"/>
      <c r="J330" s="213"/>
      <c r="K330" s="100"/>
      <c r="L330" s="214"/>
      <c r="M330" s="215"/>
      <c r="N330" s="215"/>
      <c r="O330" s="216"/>
      <c r="P330" s="217"/>
      <c r="Q330" s="217"/>
      <c r="R330" s="217"/>
      <c r="S330" s="217"/>
      <c r="T330" s="217"/>
      <c r="U330" s="217"/>
      <c r="V330" s="217"/>
      <c r="W330" s="218"/>
    </row>
    <row r="331" spans="1:23" ht="21">
      <c r="A331" s="62"/>
      <c r="B331" s="168"/>
      <c r="C331" s="65"/>
      <c r="D331" s="219" t="s">
        <v>103</v>
      </c>
      <c r="E331" s="65"/>
      <c r="F331" s="65"/>
      <c r="G331" s="65"/>
      <c r="H331" s="65"/>
      <c r="I331" s="65"/>
      <c r="J331" s="66"/>
      <c r="K331" s="331"/>
      <c r="L331" s="68" t="s">
        <v>38</v>
      </c>
      <c r="M331" s="332"/>
      <c r="N331" s="69">
        <f>INT(K331*M331)</f>
        <v>0</v>
      </c>
      <c r="O331" s="70"/>
      <c r="P331" s="71"/>
      <c r="Q331" s="71"/>
      <c r="R331" s="71"/>
      <c r="S331" s="71"/>
      <c r="T331" s="71"/>
      <c r="U331" s="71"/>
      <c r="V331" s="71"/>
      <c r="W331" s="72"/>
    </row>
    <row r="332" spans="1:23" ht="21">
      <c r="A332" s="62"/>
      <c r="B332" s="168"/>
      <c r="C332" s="65"/>
      <c r="D332" s="219" t="s">
        <v>104</v>
      </c>
      <c r="E332" s="65"/>
      <c r="F332" s="65"/>
      <c r="G332" s="65"/>
      <c r="H332" s="65"/>
      <c r="I332" s="65"/>
      <c r="J332" s="66"/>
      <c r="K332" s="331"/>
      <c r="L332" s="68" t="s">
        <v>38</v>
      </c>
      <c r="M332" s="332"/>
      <c r="N332" s="69">
        <f>INT(K332*M332)</f>
        <v>0</v>
      </c>
      <c r="O332" s="70"/>
      <c r="P332" s="71"/>
      <c r="Q332" s="71"/>
      <c r="R332" s="71"/>
      <c r="S332" s="71"/>
      <c r="T332" s="71"/>
      <c r="U332" s="71"/>
      <c r="V332" s="71"/>
      <c r="W332" s="72"/>
    </row>
    <row r="333" spans="1:23" ht="21">
      <c r="A333" s="62"/>
      <c r="B333" s="168"/>
      <c r="C333" s="65"/>
      <c r="D333" s="219" t="s">
        <v>105</v>
      </c>
      <c r="E333" s="65"/>
      <c r="F333" s="65"/>
      <c r="G333" s="65"/>
      <c r="H333" s="65"/>
      <c r="I333" s="65"/>
      <c r="J333" s="66"/>
      <c r="K333" s="331"/>
      <c r="L333" s="68" t="s">
        <v>38</v>
      </c>
      <c r="M333" s="332"/>
      <c r="N333" s="69">
        <f>INT(K333*M333)</f>
        <v>0</v>
      </c>
      <c r="O333" s="70"/>
      <c r="P333" s="71"/>
      <c r="Q333" s="71"/>
      <c r="R333" s="71"/>
      <c r="S333" s="71"/>
      <c r="T333" s="71"/>
      <c r="U333" s="71"/>
      <c r="V333" s="71"/>
      <c r="W333" s="72"/>
    </row>
    <row r="334" spans="1:23" ht="21">
      <c r="A334" s="62"/>
      <c r="B334" s="168"/>
      <c r="C334" s="65"/>
      <c r="D334" s="219" t="s">
        <v>106</v>
      </c>
      <c r="E334" s="65"/>
      <c r="F334" s="65"/>
      <c r="G334" s="65"/>
      <c r="H334" s="65"/>
      <c r="I334" s="65"/>
      <c r="J334" s="66"/>
      <c r="K334" s="331"/>
      <c r="L334" s="68" t="s">
        <v>38</v>
      </c>
      <c r="M334" s="332"/>
      <c r="N334" s="69">
        <f>INT(K334*M334)</f>
        <v>0</v>
      </c>
      <c r="O334" s="70"/>
      <c r="P334" s="71"/>
      <c r="Q334" s="71"/>
      <c r="R334" s="71"/>
      <c r="S334" s="71"/>
      <c r="T334" s="71"/>
      <c r="U334" s="71"/>
      <c r="V334" s="71"/>
      <c r="W334" s="72"/>
    </row>
    <row r="335" spans="1:23" ht="21">
      <c r="A335" s="62"/>
      <c r="B335" s="168"/>
      <c r="C335" s="65"/>
      <c r="D335" s="219" t="s">
        <v>107</v>
      </c>
      <c r="E335" s="65"/>
      <c r="F335" s="65"/>
      <c r="G335" s="65"/>
      <c r="H335" s="65"/>
      <c r="I335" s="65"/>
      <c r="J335" s="66"/>
      <c r="K335" s="331"/>
      <c r="L335" s="68" t="s">
        <v>38</v>
      </c>
      <c r="M335" s="332"/>
      <c r="N335" s="69">
        <f>INT(K335*M335)</f>
        <v>0</v>
      </c>
      <c r="O335" s="70"/>
      <c r="P335" s="71"/>
      <c r="Q335" s="71"/>
      <c r="R335" s="71"/>
      <c r="S335" s="71"/>
      <c r="T335" s="71"/>
      <c r="U335" s="71"/>
      <c r="V335" s="71"/>
      <c r="W335" s="72"/>
    </row>
    <row r="336" spans="1:23" ht="21">
      <c r="A336" s="62"/>
      <c r="B336" s="168"/>
      <c r="C336" s="65" t="s">
        <v>108</v>
      </c>
      <c r="D336" s="65"/>
      <c r="E336" s="65"/>
      <c r="F336" s="65"/>
      <c r="G336" s="65"/>
      <c r="H336" s="65"/>
      <c r="I336" s="65"/>
      <c r="J336" s="66"/>
      <c r="K336" s="67"/>
      <c r="L336" s="68"/>
      <c r="M336" s="73"/>
      <c r="N336" s="73"/>
      <c r="O336" s="70"/>
      <c r="P336" s="71"/>
      <c r="Q336" s="71"/>
      <c r="R336" s="71"/>
      <c r="S336" s="71"/>
      <c r="T336" s="71"/>
      <c r="U336" s="71"/>
      <c r="V336" s="71"/>
      <c r="W336" s="72"/>
    </row>
    <row r="337" spans="1:23" ht="21">
      <c r="A337" s="62"/>
      <c r="B337" s="168"/>
      <c r="C337" s="65"/>
      <c r="D337" s="219" t="s">
        <v>103</v>
      </c>
      <c r="E337" s="65"/>
      <c r="F337" s="65"/>
      <c r="G337" s="65"/>
      <c r="H337" s="65"/>
      <c r="I337" s="65"/>
      <c r="J337" s="66"/>
      <c r="K337" s="331"/>
      <c r="L337" s="68" t="s">
        <v>38</v>
      </c>
      <c r="M337" s="332"/>
      <c r="N337" s="73">
        <f>INT(K337*M337)</f>
        <v>0</v>
      </c>
      <c r="O337" s="70"/>
      <c r="P337" s="71"/>
      <c r="Q337" s="71"/>
      <c r="R337" s="71"/>
      <c r="S337" s="71"/>
      <c r="T337" s="71"/>
      <c r="U337" s="71"/>
      <c r="V337" s="71"/>
      <c r="W337" s="72"/>
    </row>
    <row r="338" spans="1:23" ht="21">
      <c r="A338" s="62"/>
      <c r="B338" s="168"/>
      <c r="C338" s="65"/>
      <c r="D338" s="219" t="s">
        <v>104</v>
      </c>
      <c r="E338" s="65"/>
      <c r="F338" s="65"/>
      <c r="G338" s="65"/>
      <c r="H338" s="65"/>
      <c r="I338" s="65"/>
      <c r="J338" s="66"/>
      <c r="K338" s="331"/>
      <c r="L338" s="68" t="s">
        <v>38</v>
      </c>
      <c r="M338" s="332"/>
      <c r="N338" s="73">
        <f>INT(K338*M338)</f>
        <v>0</v>
      </c>
      <c r="O338" s="70"/>
      <c r="P338" s="71"/>
      <c r="Q338" s="71"/>
      <c r="R338" s="71"/>
      <c r="S338" s="71"/>
      <c r="T338" s="71"/>
      <c r="U338" s="71"/>
      <c r="V338" s="71"/>
      <c r="W338" s="72"/>
    </row>
    <row r="339" spans="1:23" ht="21">
      <c r="A339" s="62"/>
      <c r="B339" s="168"/>
      <c r="C339" s="65"/>
      <c r="D339" s="219" t="s">
        <v>105</v>
      </c>
      <c r="E339" s="65"/>
      <c r="F339" s="65"/>
      <c r="G339" s="65"/>
      <c r="H339" s="65"/>
      <c r="I339" s="65"/>
      <c r="J339" s="66"/>
      <c r="K339" s="331"/>
      <c r="L339" s="68" t="s">
        <v>38</v>
      </c>
      <c r="M339" s="332"/>
      <c r="N339" s="73">
        <f>INT(K339*M339)</f>
        <v>0</v>
      </c>
      <c r="O339" s="70"/>
      <c r="P339" s="71"/>
      <c r="Q339" s="71"/>
      <c r="R339" s="71"/>
      <c r="S339" s="71"/>
      <c r="T339" s="71"/>
      <c r="U339" s="71"/>
      <c r="V339" s="71"/>
      <c r="W339" s="72"/>
    </row>
    <row r="340" spans="1:23" ht="21">
      <c r="A340" s="62"/>
      <c r="B340" s="168"/>
      <c r="C340" s="65"/>
      <c r="D340" s="219" t="s">
        <v>106</v>
      </c>
      <c r="E340" s="65"/>
      <c r="F340" s="65"/>
      <c r="G340" s="65"/>
      <c r="H340" s="65"/>
      <c r="I340" s="65"/>
      <c r="J340" s="66"/>
      <c r="K340" s="331"/>
      <c r="L340" s="68" t="s">
        <v>38</v>
      </c>
      <c r="M340" s="332"/>
      <c r="N340" s="73">
        <f>INT(K340*M340)</f>
        <v>0</v>
      </c>
      <c r="O340" s="70"/>
      <c r="P340" s="71"/>
      <c r="Q340" s="71"/>
      <c r="R340" s="71"/>
      <c r="S340" s="71"/>
      <c r="T340" s="71"/>
      <c r="U340" s="71"/>
      <c r="V340" s="71"/>
      <c r="W340" s="72"/>
    </row>
    <row r="341" spans="1:23" ht="21">
      <c r="A341" s="62"/>
      <c r="B341" s="168"/>
      <c r="C341" s="65"/>
      <c r="D341" s="219" t="s">
        <v>107</v>
      </c>
      <c r="E341" s="65"/>
      <c r="F341" s="65"/>
      <c r="G341" s="65"/>
      <c r="H341" s="65"/>
      <c r="I341" s="65"/>
      <c r="J341" s="66"/>
      <c r="K341" s="331"/>
      <c r="L341" s="68" t="s">
        <v>38</v>
      </c>
      <c r="M341" s="332"/>
      <c r="N341" s="73">
        <f>INT(K341*M341)</f>
        <v>0</v>
      </c>
      <c r="O341" s="70"/>
      <c r="P341" s="71"/>
      <c r="Q341" s="71"/>
      <c r="R341" s="71"/>
      <c r="S341" s="71"/>
      <c r="T341" s="71"/>
      <c r="U341" s="71"/>
      <c r="V341" s="71"/>
      <c r="W341" s="72"/>
    </row>
    <row r="342" spans="1:23" ht="21">
      <c r="A342" s="62"/>
      <c r="B342" s="75" t="s">
        <v>109</v>
      </c>
      <c r="C342" s="65"/>
      <c r="D342" s="65"/>
      <c r="E342" s="65"/>
      <c r="F342" s="65"/>
      <c r="G342" s="65"/>
      <c r="H342" s="65"/>
      <c r="I342" s="65"/>
      <c r="J342" s="66"/>
      <c r="K342" s="67"/>
      <c r="L342" s="68"/>
      <c r="M342" s="73"/>
      <c r="N342" s="73">
        <f>SUM(N331:N341)</f>
        <v>0</v>
      </c>
      <c r="O342" s="465" t="str">
        <f>N327&amp;O327&amp;P327</f>
        <v>1式当たり</v>
      </c>
      <c r="P342" s="466"/>
      <c r="Q342" s="466"/>
      <c r="R342" s="466"/>
      <c r="S342" s="466"/>
      <c r="T342" s="466"/>
      <c r="U342" s="466"/>
      <c r="V342" s="466"/>
      <c r="W342" s="467"/>
    </row>
    <row r="343" spans="1:23" ht="21">
      <c r="A343" s="62"/>
      <c r="B343" s="77"/>
      <c r="C343" s="166"/>
      <c r="D343" s="166"/>
      <c r="E343" s="166"/>
      <c r="F343" s="166"/>
      <c r="G343" s="166"/>
      <c r="H343" s="166"/>
      <c r="I343" s="166"/>
      <c r="J343" s="79"/>
      <c r="K343" s="67"/>
      <c r="L343" s="80"/>
      <c r="M343" s="80"/>
      <c r="N343" s="80"/>
      <c r="O343" s="81"/>
      <c r="P343" s="82"/>
      <c r="Q343" s="82"/>
      <c r="R343" s="82"/>
      <c r="S343" s="82"/>
      <c r="T343" s="82"/>
      <c r="U343" s="82"/>
      <c r="V343" s="82"/>
      <c r="W343" s="83"/>
    </row>
    <row r="344" spans="1:23" ht="21">
      <c r="A344" s="62"/>
      <c r="B344" s="220" t="s">
        <v>110</v>
      </c>
      <c r="C344" s="166"/>
      <c r="D344" s="166"/>
      <c r="E344" s="166"/>
      <c r="F344" s="166"/>
      <c r="G344" s="166"/>
      <c r="H344" s="166"/>
      <c r="I344" s="166"/>
      <c r="J344" s="79"/>
      <c r="K344" s="67">
        <v>1</v>
      </c>
      <c r="L344" s="68" t="str">
        <f>O327</f>
        <v>式</v>
      </c>
      <c r="M344" s="80"/>
      <c r="N344" s="221">
        <f>ROUNDDOWN(N342/N327,0)</f>
        <v>0</v>
      </c>
      <c r="O344" s="165"/>
      <c r="P344" s="166"/>
      <c r="Q344" s="166"/>
      <c r="R344" s="166"/>
      <c r="S344" s="166"/>
      <c r="T344" s="166"/>
      <c r="U344" s="166"/>
      <c r="V344" s="166"/>
      <c r="W344" s="167"/>
    </row>
    <row r="345" spans="1:23" ht="21">
      <c r="A345" s="62"/>
      <c r="B345" s="220"/>
      <c r="C345" s="166"/>
      <c r="D345" s="166"/>
      <c r="E345" s="166"/>
      <c r="F345" s="166"/>
      <c r="G345" s="166"/>
      <c r="H345" s="166"/>
      <c r="I345" s="166"/>
      <c r="J345" s="79"/>
      <c r="K345" s="67"/>
      <c r="L345" s="68"/>
      <c r="M345" s="80"/>
      <c r="N345" s="221"/>
      <c r="O345" s="165"/>
      <c r="P345" s="166"/>
      <c r="Q345" s="166"/>
      <c r="R345" s="166"/>
      <c r="S345" s="166"/>
      <c r="T345" s="166"/>
      <c r="U345" s="166"/>
      <c r="V345" s="166"/>
      <c r="W345" s="167"/>
    </row>
    <row r="346" spans="1:23" ht="21">
      <c r="A346" s="62"/>
      <c r="B346" s="220"/>
      <c r="C346" s="166"/>
      <c r="D346" s="166"/>
      <c r="E346" s="166"/>
      <c r="F346" s="166"/>
      <c r="G346" s="166"/>
      <c r="H346" s="166"/>
      <c r="I346" s="166"/>
      <c r="J346" s="79"/>
      <c r="K346" s="67"/>
      <c r="L346" s="68"/>
      <c r="M346" s="80"/>
      <c r="N346" s="221"/>
      <c r="O346" s="165"/>
      <c r="P346" s="166"/>
      <c r="Q346" s="166"/>
      <c r="R346" s="166"/>
      <c r="S346" s="166"/>
      <c r="T346" s="166"/>
      <c r="U346" s="166"/>
      <c r="V346" s="166"/>
      <c r="W346" s="167"/>
    </row>
    <row r="347" spans="1:23" ht="21">
      <c r="A347" s="62"/>
      <c r="B347" s="220"/>
      <c r="C347" s="166"/>
      <c r="D347" s="166"/>
      <c r="E347" s="166"/>
      <c r="F347" s="166"/>
      <c r="G347" s="166"/>
      <c r="H347" s="166"/>
      <c r="I347" s="166"/>
      <c r="J347" s="79"/>
      <c r="K347" s="67"/>
      <c r="L347" s="68"/>
      <c r="M347" s="80"/>
      <c r="N347" s="221"/>
      <c r="O347" s="165"/>
      <c r="P347" s="166"/>
      <c r="Q347" s="166"/>
      <c r="R347" s="166"/>
      <c r="S347" s="166"/>
      <c r="T347" s="166"/>
      <c r="U347" s="166"/>
      <c r="V347" s="166"/>
      <c r="W347" s="167"/>
    </row>
    <row r="348" spans="1:23" ht="21">
      <c r="A348" s="62"/>
      <c r="B348" s="220"/>
      <c r="C348" s="166"/>
      <c r="D348" s="166"/>
      <c r="E348" s="166"/>
      <c r="F348" s="166"/>
      <c r="G348" s="166"/>
      <c r="H348" s="166"/>
      <c r="I348" s="166"/>
      <c r="J348" s="79"/>
      <c r="K348" s="67"/>
      <c r="L348" s="68"/>
      <c r="M348" s="80"/>
      <c r="N348" s="221"/>
      <c r="O348" s="165"/>
      <c r="P348" s="166"/>
      <c r="Q348" s="166"/>
      <c r="R348" s="166"/>
      <c r="S348" s="166"/>
      <c r="T348" s="166"/>
      <c r="U348" s="166"/>
      <c r="V348" s="166"/>
      <c r="W348" s="167"/>
    </row>
    <row r="349" spans="1:23" ht="21">
      <c r="A349" s="62"/>
      <c r="B349" s="168"/>
      <c r="C349" s="65"/>
      <c r="D349" s="65"/>
      <c r="E349" s="65"/>
      <c r="F349" s="65"/>
      <c r="G349" s="65"/>
      <c r="H349" s="65"/>
      <c r="I349" s="65"/>
      <c r="J349" s="66"/>
      <c r="K349" s="67"/>
      <c r="L349" s="68"/>
      <c r="M349" s="73"/>
      <c r="N349" s="73"/>
      <c r="O349" s="86"/>
      <c r="P349" s="87"/>
      <c r="Q349" s="87"/>
      <c r="R349" s="87"/>
      <c r="S349" s="87"/>
      <c r="T349" s="87"/>
      <c r="U349" s="87"/>
      <c r="V349" s="87"/>
      <c r="W349" s="88"/>
    </row>
    <row r="350" spans="1:23" ht="21">
      <c r="A350" s="62"/>
      <c r="B350" s="89"/>
      <c r="C350" s="90"/>
      <c r="D350" s="90"/>
      <c r="E350" s="90"/>
      <c r="F350" s="90"/>
      <c r="G350" s="90"/>
      <c r="H350" s="90"/>
      <c r="I350" s="90"/>
      <c r="J350" s="91"/>
      <c r="K350" s="92"/>
      <c r="L350" s="93"/>
      <c r="M350" s="93"/>
      <c r="N350" s="93"/>
      <c r="O350" s="94"/>
      <c r="P350" s="90"/>
      <c r="Q350" s="90"/>
      <c r="R350" s="90"/>
      <c r="S350" s="90"/>
      <c r="T350" s="90"/>
      <c r="U350" s="90"/>
      <c r="V350" s="90"/>
      <c r="W350" s="95"/>
    </row>
  </sheetData>
  <mergeCells count="84">
    <mergeCell ref="B329:J329"/>
    <mergeCell ref="O329:W329"/>
    <mergeCell ref="O342:W342"/>
    <mergeCell ref="O317:W317"/>
    <mergeCell ref="C276:C277"/>
    <mergeCell ref="D276:L276"/>
    <mergeCell ref="D277:L277"/>
    <mergeCell ref="B279:J279"/>
    <mergeCell ref="O279:W279"/>
    <mergeCell ref="O292:W292"/>
    <mergeCell ref="C301:C302"/>
    <mergeCell ref="D301:L301"/>
    <mergeCell ref="D302:L302"/>
    <mergeCell ref="B304:J304"/>
    <mergeCell ref="O304:W304"/>
    <mergeCell ref="C326:C327"/>
    <mergeCell ref="D326:L326"/>
    <mergeCell ref="D327:L327"/>
    <mergeCell ref="O242:W242"/>
    <mergeCell ref="C201:C202"/>
    <mergeCell ref="D201:L201"/>
    <mergeCell ref="D202:L202"/>
    <mergeCell ref="B204:J204"/>
    <mergeCell ref="O204:W204"/>
    <mergeCell ref="O217:W217"/>
    <mergeCell ref="C226:C227"/>
    <mergeCell ref="D226:L226"/>
    <mergeCell ref="D227:L227"/>
    <mergeCell ref="B229:J229"/>
    <mergeCell ref="O229:W229"/>
    <mergeCell ref="O192:W192"/>
    <mergeCell ref="C126:C127"/>
    <mergeCell ref="D126:L126"/>
    <mergeCell ref="D127:L127"/>
    <mergeCell ref="B129:J129"/>
    <mergeCell ref="O129:W129"/>
    <mergeCell ref="O142:W142"/>
    <mergeCell ref="C176:C177"/>
    <mergeCell ref="D176:L176"/>
    <mergeCell ref="D177:L177"/>
    <mergeCell ref="B179:J179"/>
    <mergeCell ref="O179:W179"/>
    <mergeCell ref="O154:W154"/>
    <mergeCell ref="O167:W167"/>
    <mergeCell ref="C151:C152"/>
    <mergeCell ref="D151:L151"/>
    <mergeCell ref="D152:L152"/>
    <mergeCell ref="B154:J154"/>
    <mergeCell ref="O117:W117"/>
    <mergeCell ref="C76:C77"/>
    <mergeCell ref="D76:L76"/>
    <mergeCell ref="D77:L77"/>
    <mergeCell ref="B79:J79"/>
    <mergeCell ref="O79:W79"/>
    <mergeCell ref="O92:W92"/>
    <mergeCell ref="C101:C102"/>
    <mergeCell ref="D101:L101"/>
    <mergeCell ref="D102:L102"/>
    <mergeCell ref="B104:J104"/>
    <mergeCell ref="O104:W104"/>
    <mergeCell ref="O267:W267"/>
    <mergeCell ref="O17:W17"/>
    <mergeCell ref="C251:C252"/>
    <mergeCell ref="D251:L251"/>
    <mergeCell ref="D252:L252"/>
    <mergeCell ref="B254:J254"/>
    <mergeCell ref="O254:W254"/>
    <mergeCell ref="O67:W67"/>
    <mergeCell ref="C26:C27"/>
    <mergeCell ref="D26:L26"/>
    <mergeCell ref="D27:L27"/>
    <mergeCell ref="B29:J29"/>
    <mergeCell ref="O29:W29"/>
    <mergeCell ref="O42:W42"/>
    <mergeCell ref="C51:C52"/>
    <mergeCell ref="D51:L51"/>
    <mergeCell ref="D52:L52"/>
    <mergeCell ref="B54:J54"/>
    <mergeCell ref="O54:W54"/>
    <mergeCell ref="C1:C2"/>
    <mergeCell ref="D1:L1"/>
    <mergeCell ref="D2:L2"/>
    <mergeCell ref="B4:J4"/>
    <mergeCell ref="O4:W4"/>
  </mergeCells>
  <phoneticPr fontId="4"/>
  <printOptions horizontalCentered="1" verticalCentered="1"/>
  <pageMargins left="0.39370078740157483" right="0.39370078740157483" top="0.78740157480314965" bottom="0.78740157480314965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13</vt:i4>
      </vt:variant>
    </vt:vector>
  </HeadingPairs>
  <TitlesOfParts>
    <vt:vector size="23" baseType="lpstr">
      <vt:lpstr>鏡</vt:lpstr>
      <vt:lpstr>総括表</vt:lpstr>
      <vt:lpstr>測量内訳（数値図化）</vt:lpstr>
      <vt:lpstr>設計内訳（共通項目）</vt:lpstr>
      <vt:lpstr>設計内訳（基盤情報整備）</vt:lpstr>
      <vt:lpstr>設計内訳（システム導入）</vt:lpstr>
      <vt:lpstr>明細（測量）</vt:lpstr>
      <vt:lpstr>明細（共通項目）</vt:lpstr>
      <vt:lpstr>明細（設計）</vt:lpstr>
      <vt:lpstr>明細（システム導入）</vt:lpstr>
      <vt:lpstr>'設計内訳（システム導入）'!Print_Area</vt:lpstr>
      <vt:lpstr>'設計内訳（基盤情報整備）'!Print_Area</vt:lpstr>
      <vt:lpstr>'設計内訳（共通項目）'!Print_Area</vt:lpstr>
      <vt:lpstr>総括表!Print_Area</vt:lpstr>
      <vt:lpstr>'測量内訳（数値図化）'!Print_Area</vt:lpstr>
      <vt:lpstr>'明細（システム導入）'!Print_Area</vt:lpstr>
      <vt:lpstr>'明細（共通項目）'!Print_Area</vt:lpstr>
      <vt:lpstr>'明細（設計）'!Print_Area</vt:lpstr>
      <vt:lpstr>'明細（測量）'!Print_Area</vt:lpstr>
      <vt:lpstr>'設計内訳（システム導入）'!Print_Titles</vt:lpstr>
      <vt:lpstr>'設計内訳（基盤情報整備）'!Print_Titles</vt:lpstr>
      <vt:lpstr>'設計内訳（共通項目）'!Print_Titles</vt:lpstr>
      <vt:lpstr>'測量内訳（数値図化）'!Print_Titles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甲田　慶昭</dc:creator>
  <cp:lastModifiedBy>甲田　慶昭</cp:lastModifiedBy>
  <dcterms:created xsi:type="dcterms:W3CDTF">2023-04-19T01:29:20Z</dcterms:created>
  <dcterms:modified xsi:type="dcterms:W3CDTF">2023-04-25T04:56:21Z</dcterms:modified>
</cp:coreProperties>
</file>