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E:\原子慎也\下水道関係\経営比較分析\R5\県より確認（2.14）\提出書類\"/>
    </mc:Choice>
  </mc:AlternateContent>
  <xr:revisionPtr revIDLastSave="0" documentId="13_ncr:1_{FCCC610A-7D53-4DF4-9C1C-3D1FD3B2801F}" xr6:coauthVersionLast="43" xr6:coauthVersionMax="43" xr10:uidLastSave="{00000000-0000-0000-0000-000000000000}"/>
  <workbookProtection workbookAlgorithmName="SHA-512" workbookHashValue="3qHdykilFmqsgrImff86iCwGmdWLUxi6GcR262580nJkMjI3foaOaQdEQ+xnDBKHxO1DBeqicpqkcruU1ma8rQ==" workbookSaltValue="y6aX5xx9dOcnsk/n44O9F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I10" i="4"/>
  <c r="AL8"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<sst xmlns="http://schemas.openxmlformats.org/spreadsheetml/2006/main" count="236" uniqueCount="120">
  <si>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</si>
  <si>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</si>
  <si>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</si>
  <si>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</si>
  <si>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</si>
  <si>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</si>
  <si>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</si>
  <si>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</si>
  <si>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</si>
  <si>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</si>
  <si>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</si>
  <si>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</si>
  <si>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</si>
  <si>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</si>
  <si>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</si>
  <si>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</si>
  <si>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</si>
  <si>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</si>
  <si>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</si>
  <si>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</si>
  <si>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</si>
  <si>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</si>
  <si>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</si>
  <si>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</si>
  <si>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</si>
  <si>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</si>
  <si>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</si>
  <si>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</si>
  <si>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</si>
  <si>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</si>
  <si>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</si>
  <si>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</si>
  <si>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</si>
  <si>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</si>
  <si>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</si>
  <si>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</si>
  <si>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</si>
  <si>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</si>
  <si>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</si>
  <si>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</si>
  <si>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</si>
  <si>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</si>
  <si>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</si>
  <si>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</si>
  <si>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</si>
  <si>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</si>
  <si>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</si>
  <si>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</si>
  <si>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</si>
  <si>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</si>
  <si>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</si>
  <si>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</si>
  <si>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</si>
  <si>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</si>
  <si>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</si>
  <si>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</si>
  <si>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</si>
  <si>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</si>
  <si>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</si>
  <si>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</si>
  <si>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</si>
  <si>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</si>
  <si>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</si>
  <si>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</si>
  <si>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</si>
  <si>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</si>
  <si>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</si>
  <si>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</si>
  <si>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</si>
  <si>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</si>
  <si>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</si>
  <si>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</si>
  <si>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</si>
  <si>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</si>
  <si>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</si>
  <si>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</si>
  <si>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</si>
  <si>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</si>
  <si>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</si>
  <si>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</si>
  <si>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</si>
  <si>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</si>
  <si>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</si>
  <si>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</si>
  <si>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</si>
  <si>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</si>
  <si>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</si>
  <si>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</si>
  <si>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</si>
  <si>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</si>
  <si>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</si>
  <si>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</si>
  <si>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</si>
  <si>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</si>
  <si>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</si>
  <si>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</si>
  <si>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</si>
  <si>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</si>
  <si>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</si>
  <si>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</si>
  <si>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</si>
  <si>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</si>
  <si>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</si>
  <si>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</si>
  <si>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</si>
  <si>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</si>
  <si>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</si>
  <si>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</si>
  <si>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</si>
  <si>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</si>
  <si>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</si>
  <si>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</si>
  <si>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</si>
  <si>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</si>
  <si>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</si>
  <si>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</si>
  <si>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</si>
  <si>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農業集落排水の経営健全化・効率化に向けての取組等については、経費回収率が類似団体平均値から大きく下回っていることから、使用料の見直しを検討する必要がある。また、維持管理経費の削減等の取組みを行いながら経営改善を図るとともに共同化・広域化についても県や関係機関と検討していくこととする。</t>
    <rPh sb="64" eb="66">
      <t>ミナオ</t>
    </rPh>
    <rPh sb="124" eb="125">
      <t>ケン</t>
    </rPh>
    <rPh sb="126" eb="130">
      <t>カンケイキカン</t>
    </rPh>
    <phoneticPr fontId="4"/>
  </si>
  <si>
    <t>①収益的収支比率は、利用料収入以上に維持管理業務委託費や公営企業会計移行業務費が増加していることから、今後は業務委託内容の見直しや業務の広域化を検討する必要がある。
④企業債残高対事業規模比率は、依然として類似団体平均値よりも高くなっているものの、令和２年度から逓減していることから、今後も投資規模の見直しなどを計画的に行い経営改善を行う。
⑤経費回収率はは、R2年度に料金の改定を行ってはいるものの、経費回収率が表すように使用料で回収すべき経費をすべて使用料で賄えておらず、依然として多額の一般会計繰入金によって賄われている。そのため、類似団体平均値と比較してもかなり低い状況であり、良い経営状況とは言えない。
⑥汚水処理原価は、類似団体平均値よりも依然として高い傾向となっている。その要因としては、維持管理業務委託費や施設の老朽化に伴う修繕費の増加が考えられるが、今後は業務委託内容の見直し等を含めた持管理費の削減とともに接続率の向上による有収水量を増加させる取組が必要である。　
⑦施設利用率は、順調に増加しているため、施設が過大なスペックとならないよう継続して進めていく必要がある。
⑧水洗化率は、70％台を維持しているが、類似団体平均値よりも低くなっている。その要因としては、整備区域の人口減少や高齢世帯の増加等が考えられるが、農業用水域及び公共水域の水質保全に直結する問題でもあるため、接続率の増加に向けた広報活動等の継続的な取組を行っていく。</t>
    <rPh sb="172" eb="177">
      <t>ケイヒカイシュウリツ</t>
    </rPh>
    <rPh sb="451" eb="453">
      <t>ジュンチョウ</t>
    </rPh>
    <rPh sb="454" eb="456">
      <t>ゾウカ</t>
    </rPh>
    <rPh sb="506" eb="507">
      <t>ダイ</t>
    </rPh>
    <rPh sb="508" eb="510">
      <t>イジ</t>
    </rPh>
    <phoneticPr fontId="4"/>
  </si>
  <si>
    <t>　農業集落排水は、中野西地区が平成15年、四ヶ村地区が平成18年に供用開始し、令和5年で供用開始から中野西地区が20年、四ヶ村地区が17年が経過している。
　処理施設は、電気機器設備等において標準耐用年数の超過に伴い交換又は修繕する現状となっている。今後は最適化整備構想に基づき処理施設の長寿命化やサイクルコストの低減化、予防保全による安全性の確保、施設機能の健全化を図りつつ、計画的に施設の更新をすすめる。</t>
    <rPh sb="106" eb="107">
      <t>トモナ</t>
    </rPh>
    <rPh sb="108" eb="110">
      <t>コウカン</t>
    </rPh>
    <rPh sb="110" eb="111">
      <t>マタ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</si>
</sst>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7B-45D4-9404-854E60A967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2A7B-45D4-9404-854E60A967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37.5</c:v>
                </c:pt>
                <c:pt idx="1">
                  <c:v>40.479999999999997</c:v>
                </c:pt>
                <c:pt idx="2">
                  <c:v>40.18</c:v>
                </c:pt>
                <c:pt idx="3">
                  <c:v>41.37</c:v>
                </c:pt>
                <c:pt idx="4">
                  <c:v>42.56</c:v>
                </c:pt>
              </c:numCache>
            </c:numRef>
          </c:val>
          <c:extLst>
            <c:ext xmlns:c16="http://schemas.microsoft.com/office/drawing/2014/chart" uri="{C3380CC4-5D6E-409C-BE32-E72D297353CC}">
              <c16:uniqueId val="{00000000-C756-4C40-83E8-02FFB42674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C756-4C40-83E8-02FFB42674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78.34</c:v>
                </c:pt>
                <c:pt idx="1">
                  <c:v>74.89</c:v>
                </c:pt>
                <c:pt idx="2">
                  <c:v>80.95</c:v>
                </c:pt>
                <c:pt idx="3">
                  <c:v>78.709999999999994</c:v>
                </c:pt>
                <c:pt idx="4">
                  <c:v>79.03</c:v>
                </c:pt>
              </c:numCache>
            </c:numRef>
          </c:val>
          <c:extLst>
            <c:ext xmlns:c16="http://schemas.microsoft.com/office/drawing/2014/chart" uri="{C3380CC4-5D6E-409C-BE32-E72D297353CC}">
              <c16:uniqueId val="{00000000-179C-490B-B6B2-ED68606FE9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79C-490B-B6B2-ED68606FE9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100.11</c:v>
                </c:pt>
                <c:pt idx="1">
                  <c:v>82.73</c:v>
                </c:pt>
                <c:pt idx="2">
                  <c:v>56.45</c:v>
                </c:pt>
                <c:pt idx="3">
                  <c:v>48.53</c:v>
                </c:pt>
                <c:pt idx="4">
                  <c:v>52.82</c:v>
                </c:pt>
              </c:numCache>
            </c:numRef>
          </c:val>
          <c:extLst>
            <c:ext xmlns:c16="http://schemas.microsoft.com/office/drawing/2014/chart" uri="{C3380CC4-5D6E-409C-BE32-E72D297353CC}">
              <c16:uniqueId val="{00000000-0B0F-43D0-8EED-6C7E0B8174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0F-43D0-8EED-6C7E0B8174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3D-4EA5-9748-BE9A6680C7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3D-4EA5-9748-BE9A6680C7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11-4515-9C81-A2675B2C93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11-4515-9C81-A2675B2C93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62-454F-A660-F5E67D1833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2-454F-A660-F5E67D1833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DF-4560-BB78-D5CF99532A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DF-4560-BB78-D5CF99532A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5341.95</c:v>
                </c:pt>
                <c:pt idx="1">
                  <c:v>4093.2</c:v>
                </c:pt>
                <c:pt idx="2">
                  <c:v>3887.39</c:v>
                </c:pt>
                <c:pt idx="3">
                  <c:v>3726.88</c:v>
                </c:pt>
                <c:pt idx="4">
                  <c:v>3620.97</c:v>
                </c:pt>
              </c:numCache>
            </c:numRef>
          </c:val>
          <c:extLst>
            <c:ext xmlns:c16="http://schemas.microsoft.com/office/drawing/2014/chart" uri="{C3380CC4-5D6E-409C-BE32-E72D297353CC}">
              <c16:uniqueId val="{00000000-F80A-4290-B6EC-9847EEA0B8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F80A-4290-B6EC-9847EEA0B8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30.87</c:v>
                </c:pt>
                <c:pt idx="1">
                  <c:v>40.07</c:v>
                </c:pt>
                <c:pt idx="2">
                  <c:v>21.14</c:v>
                </c:pt>
                <c:pt idx="3">
                  <c:v>19.55</c:v>
                </c:pt>
                <c:pt idx="4">
                  <c:v>14.87</c:v>
                </c:pt>
              </c:numCache>
            </c:numRef>
          </c:val>
          <c:extLst>
            <c:ext xmlns:c16="http://schemas.microsoft.com/office/drawing/2014/chart" uri="{C3380CC4-5D6E-409C-BE32-E72D297353CC}">
              <c16:uniqueId val="{00000000-FB68-4EFE-B948-B80AEF1768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FB68-4EFE-B948-B80AEF1768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448.98</c:v>
                </c:pt>
                <c:pt idx="1">
                  <c:v>438.87</c:v>
                </c:pt>
                <c:pt idx="2">
                  <c:v>845.64</c:v>
                </c:pt>
                <c:pt idx="3">
                  <c:v>917.07</c:v>
                </c:pt>
                <c:pt idx="4">
                  <c:v>1205.54</c:v>
                </c:pt>
              </c:numCache>
            </c:numRef>
          </c:val>
          <c:extLst>
            <c:ext xmlns:c16="http://schemas.microsoft.com/office/drawing/2014/chart" uri="{C3380CC4-5D6E-409C-BE32-E72D297353CC}">
              <c16:uniqueId val="{00000000-F575-4629-8D7C-A629DBE7DB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575-4629-8D7C-A629DBE7DB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W36" sqref="W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七戸町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14320</v>
      </c>
      <c r="AM8" s="36"/>
      <c r="AN8" s="36"/>
      <c r="AO8" s="36"/>
      <c r="AP8" s="36"/>
      <c r="AQ8" s="36"/>
      <c r="AR8" s="36"/>
      <c r="AS8" s="36"/>
      <c r="AT8" s="37">
        <f>データ!T6</f>
        <v>337.23</v>
      </c>
      <c r="AU8" s="37"/>
      <c r="AV8" s="37"/>
      <c r="AW8" s="37"/>
      <c r="AX8" s="37"/>
      <c r="AY8" s="37"/>
      <c r="AZ8" s="37"/>
      <c r="BA8" s="37"/>
      <c r="BB8" s="37">
        <f>データ!U6</f>
        <v>42.46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5.69</v>
      </c>
      <c r="Q10" s="37"/>
      <c r="R10" s="37"/>
      <c r="S10" s="37"/>
      <c r="T10" s="37"/>
      <c r="U10" s="37"/>
      <c r="V10" s="37"/>
      <c r="W10" s="37">
        <f>データ!Q6</f>
        <v>92.59</v>
      </c>
      <c r="X10" s="37"/>
      <c r="Y10" s="37"/>
      <c r="Z10" s="37"/>
      <c r="AA10" s="37"/>
      <c r="AB10" s="37"/>
      <c r="AC10" s="37"/>
      <c r="AD10" s="36">
        <f>データ!R6</f>
        <v>3300</v>
      </c>
      <c r="AE10" s="36"/>
      <c r="AF10" s="36"/>
      <c r="AG10" s="36"/>
      <c r="AH10" s="36"/>
      <c r="AI10" s="36"/>
      <c r="AJ10" s="36"/>
      <c r="AK10" s="2"/>
      <c r="AL10" s="36">
        <f>データ!V6</f>
        <v>806</v>
      </c>
      <c r="AM10" s="36"/>
      <c r="AN10" s="36"/>
      <c r="AO10" s="36"/>
      <c r="AP10" s="36"/>
      <c r="AQ10" s="36"/>
      <c r="AR10" s="36"/>
      <c r="AS10" s="36"/>
      <c r="AT10" s="37">
        <f>データ!W6</f>
        <v>1.21</v>
      </c>
      <c r="AU10" s="37"/>
      <c r="AV10" s="37"/>
      <c r="AW10" s="37"/>
      <c r="AX10" s="37"/>
      <c r="AY10" s="37"/>
      <c r="AZ10" s="37"/>
      <c r="BA10" s="37"/>
      <c r="BB10" s="37">
        <f>データ!X6</f>
        <v>666.12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tLgx61IVEgVj6uBswB5nkD0IaDyVBi61V5eaibMSjJ8SHk+QwC03bP+zoGYxk9+AlxxuejNWPkJ7N3TrtkHb6g==" saltValue="RWYX2FINvcaPDwk9Gc2w/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24023</v>
      </c>
      <c r="D6" s="19">
        <f t="shared" si="3"/>
        <v>47</v>
      </c>
      <c r="E6" s="19">
        <f t="shared" si="3"/>
        <v>17</v>
      </c>
      <c r="F6" s="19">
        <f t="shared" si="3"/>
        <v>5</v>
      </c>
      <c r="G6" s="19">
        <f t="shared" si="3"/>
        <v>0</v>
      </c>
      <c r="H6" s="19" t="str">
        <f t="shared" si="3"/>
        <v>青森県　七戸町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5.69</v>
      </c>
      <c r="Q6" s="20">
        <f t="shared" si="3"/>
        <v>92.59</v>
      </c>
      <c r="R6" s="20">
        <f t="shared" si="3"/>
        <v>3300</v>
      </c>
      <c r="S6" s="20">
        <f t="shared" si="3"/>
        <v>14320</v>
      </c>
      <c r="T6" s="20">
        <f t="shared" si="3"/>
        <v>337.23</v>
      </c>
      <c r="U6" s="20">
        <f t="shared" si="3"/>
        <v>42.46</v>
      </c>
      <c r="V6" s="20">
        <f t="shared" si="3"/>
        <v>806</v>
      </c>
      <c r="W6" s="20">
        <f t="shared" si="3"/>
        <v>1.21</v>
      </c>
      <c r="X6" s="20">
        <f t="shared" si="3"/>
        <v>666.12</v>
      </c>
      <c r="Y6" s="21">
        <f>IF(Y7="",NA(),Y7)</f>
        <v>100.11</v>
      </c>
      <c r="Z6" s="21">
        <f t="shared" ref="Z6:AH6" si="4">IF(Z7="",NA(),Z7)</f>
        <v>82.73</v>
      </c>
      <c r="AA6" s="21">
        <f t="shared" si="4"/>
        <v>56.45</v>
      </c>
      <c r="AB6" s="21">
        <f t="shared" si="4"/>
        <v>48.53</v>
      </c>
      <c r="AC6" s="21">
        <f t="shared" si="4"/>
        <v>52.82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5341.95</v>
      </c>
      <c r="BG6" s="21">
        <f t="shared" ref="BG6:BO6" si="7">IF(BG7="",NA(),BG7)</f>
        <v>4093.2</v>
      </c>
      <c r="BH6" s="21">
        <f t="shared" si="7"/>
        <v>3887.39</v>
      </c>
      <c r="BI6" s="21">
        <f t="shared" si="7"/>
        <v>3726.88</v>
      </c>
      <c r="BJ6" s="21">
        <f t="shared" si="7"/>
        <v>3620.97</v>
      </c>
      <c r="BK6" s="21">
        <f t="shared" si="7"/>
        <v>826.83</v>
      </c>
      <c r="BL6" s="21">
        <f t="shared" si="7"/>
        <v>867.83</v>
      </c>
      <c r="BM6" s="21">
        <f t="shared" si="7"/>
        <v>791.76</v>
      </c>
      <c r="BN6" s="21">
        <f t="shared" si="7"/>
        <v>900.82</v>
      </c>
      <c r="BO6" s="21">
        <f t="shared" si="7"/>
        <v>839.21</v>
      </c>
      <c r="BP6" s="20" t="str">
        <f>IF(BP7="","",IF(BP7="-","【-】","【"&amp;SUBSTITUTE(TEXT(BP7,"#,##0.00"),"-","△")&amp;"】"))</f>
        <v>【785.10】</v>
      </c>
      <c r="BQ6" s="21">
        <f>IF(BQ7="",NA(),BQ7)</f>
        <v>30.87</v>
      </c>
      <c r="BR6" s="21">
        <f t="shared" ref="BR6:BZ6" si="8">IF(BR7="",NA(),BR7)</f>
        <v>40.07</v>
      </c>
      <c r="BS6" s="21">
        <f t="shared" si="8"/>
        <v>21.14</v>
      </c>
      <c r="BT6" s="21">
        <f t="shared" si="8"/>
        <v>19.55</v>
      </c>
      <c r="BU6" s="21">
        <f t="shared" si="8"/>
        <v>14.87</v>
      </c>
      <c r="BV6" s="21">
        <f t="shared" si="8"/>
        <v>57.31</v>
      </c>
      <c r="BW6" s="21">
        <f t="shared" si="8"/>
        <v>57.08</v>
      </c>
      <c r="BX6" s="21">
        <f t="shared" si="8"/>
        <v>56.26</v>
      </c>
      <c r="BY6" s="21">
        <f t="shared" si="8"/>
        <v>52.94</v>
      </c>
      <c r="BZ6" s="21">
        <f t="shared" si="8"/>
        <v>52.05</v>
      </c>
      <c r="CA6" s="20" t="str">
        <f>IF(CA7="","",IF(CA7="-","【-】","【"&amp;SUBSTITUTE(TEXT(CA7,"#,##0.00"),"-","△")&amp;"】"))</f>
        <v>【56.93】</v>
      </c>
      <c r="CB6" s="21">
        <f>IF(CB7="",NA(),CB7)</f>
        <v>448.98</v>
      </c>
      <c r="CC6" s="21">
        <f t="shared" ref="CC6:CK6" si="9">IF(CC7="",NA(),CC7)</f>
        <v>438.87</v>
      </c>
      <c r="CD6" s="21">
        <f t="shared" si="9"/>
        <v>845.64</v>
      </c>
      <c r="CE6" s="21">
        <f t="shared" si="9"/>
        <v>917.07</v>
      </c>
      <c r="CF6" s="21">
        <f t="shared" si="9"/>
        <v>1205.54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37.5</v>
      </c>
      <c r="CN6" s="21">
        <f t="shared" ref="CN6:CV6" si="10">IF(CN7="",NA(),CN7)</f>
        <v>40.479999999999997</v>
      </c>
      <c r="CO6" s="21">
        <f t="shared" si="10"/>
        <v>40.18</v>
      </c>
      <c r="CP6" s="21">
        <f t="shared" si="10"/>
        <v>41.37</v>
      </c>
      <c r="CQ6" s="21">
        <f t="shared" si="10"/>
        <v>42.56</v>
      </c>
      <c r="CR6" s="21">
        <f t="shared" si="10"/>
        <v>50.14</v>
      </c>
      <c r="CS6" s="21">
        <f t="shared" si="10"/>
        <v>54.83</v>
      </c>
      <c r="CT6" s="21">
        <f t="shared" si="10"/>
        <v>66.53</v>
      </c>
      <c r="CU6" s="21">
        <f t="shared" si="10"/>
        <v>52.35</v>
      </c>
      <c r="CV6" s="21">
        <f t="shared" si="10"/>
        <v>46.25</v>
      </c>
      <c r="CW6" s="20" t="str">
        <f>IF(CW7="","",IF(CW7="-","【-】","【"&amp;SUBSTITUTE(TEXT(CW7,"#,##0.00"),"-","△")&amp;"】"))</f>
        <v>【49.87】</v>
      </c>
      <c r="CX6" s="21">
        <f>IF(CX7="",NA(),CX7)</f>
        <v>78.34</v>
      </c>
      <c r="CY6" s="21">
        <f t="shared" ref="CY6:DG6" si="11">IF(CY7="",NA(),CY7)</f>
        <v>74.89</v>
      </c>
      <c r="CZ6" s="21">
        <f t="shared" si="11"/>
        <v>80.95</v>
      </c>
      <c r="DA6" s="21">
        <f t="shared" si="11"/>
        <v>78.709999999999994</v>
      </c>
      <c r="DB6" s="21">
        <f t="shared" si="11"/>
        <v>79.03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24023</v>
      </c>
      <c r="D7" s="23">
        <v>47</v>
      </c>
      <c r="E7" s="23">
        <v>17</v>
      </c>
      <c r="F7" s="23">
        <v>5</v>
      </c>
      <c r="G7" s="23">
        <v>0</v>
      </c>
      <c r="H7" s="23" t="s">
        <v>98</v>
      </c>
      <c r="I7" s="23" t="s">
        <v>99</v>
      </c>
      <c r="J7" s="23" t="s">
        <v>100</v>
      </c>
      <c r="K7" s="23" t="s">
        <v>101</v>
      </c>
      <c r="L7" s="23" t="s">
        <v>102</v>
      </c>
      <c r="M7" s="23" t="s">
        <v>103</v>
      </c>
      <c r="N7" s="24" t="s">
        <v>104</v>
      </c>
      <c r="O7" s="24" t="s">
        <v>105</v>
      </c>
      <c r="P7" s="24">
        <v>5.69</v>
      </c>
      <c r="Q7" s="24">
        <v>92.59</v>
      </c>
      <c r="R7" s="24">
        <v>3300</v>
      </c>
      <c r="S7" s="24">
        <v>14320</v>
      </c>
      <c r="T7" s="24">
        <v>337.23</v>
      </c>
      <c r="U7" s="24">
        <v>42.46</v>
      </c>
      <c r="V7" s="24">
        <v>806</v>
      </c>
      <c r="W7" s="24">
        <v>1.21</v>
      </c>
      <c r="X7" s="24">
        <v>666.12</v>
      </c>
      <c r="Y7" s="24">
        <v>100.11</v>
      </c>
      <c r="Z7" s="24">
        <v>82.73</v>
      </c>
      <c r="AA7" s="24">
        <v>56.45</v>
      </c>
      <c r="AB7" s="24">
        <v>48.53</v>
      </c>
      <c r="AC7" s="24">
        <v>52.82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5341.95</v>
      </c>
      <c r="BG7" s="24">
        <v>4093.2</v>
      </c>
      <c r="BH7" s="24">
        <v>3887.39</v>
      </c>
      <c r="BI7" s="24">
        <v>3726.88</v>
      </c>
      <c r="BJ7" s="24">
        <v>3620.97</v>
      </c>
      <c r="BK7" s="24">
        <v>826.83</v>
      </c>
      <c r="BL7" s="24">
        <v>867.83</v>
      </c>
      <c r="BM7" s="24">
        <v>791.76</v>
      </c>
      <c r="BN7" s="24">
        <v>900.82</v>
      </c>
      <c r="BO7" s="24">
        <v>839.21</v>
      </c>
      <c r="BP7" s="24">
        <v>785.1</v>
      </c>
      <c r="BQ7" s="24">
        <v>30.87</v>
      </c>
      <c r="BR7" s="24">
        <v>40.07</v>
      </c>
      <c r="BS7" s="24">
        <v>21.14</v>
      </c>
      <c r="BT7" s="24">
        <v>19.55</v>
      </c>
      <c r="BU7" s="24">
        <v>14.87</v>
      </c>
      <c r="BV7" s="24">
        <v>57.31</v>
      </c>
      <c r="BW7" s="24">
        <v>57.08</v>
      </c>
      <c r="BX7" s="24">
        <v>56.26</v>
      </c>
      <c r="BY7" s="24">
        <v>52.94</v>
      </c>
      <c r="BZ7" s="24">
        <v>52.05</v>
      </c>
      <c r="CA7" s="24">
        <v>56.93</v>
      </c>
      <c r="CB7" s="24">
        <v>448.98</v>
      </c>
      <c r="CC7" s="24">
        <v>438.87</v>
      </c>
      <c r="CD7" s="24">
        <v>845.64</v>
      </c>
      <c r="CE7" s="24">
        <v>917.07</v>
      </c>
      <c r="CF7" s="24">
        <v>1205.54</v>
      </c>
      <c r="CG7" s="24">
        <v>273.52</v>
      </c>
      <c r="CH7" s="24">
        <v>274.99</v>
      </c>
      <c r="CI7" s="24">
        <v>282.08999999999997</v>
      </c>
      <c r="CJ7" s="24">
        <v>303.27999999999997</v>
      </c>
      <c r="CK7" s="24">
        <v>301.86</v>
      </c>
      <c r="CL7" s="24">
        <v>271.14999999999998</v>
      </c>
      <c r="CM7" s="24">
        <v>37.5</v>
      </c>
      <c r="CN7" s="24">
        <v>40.479999999999997</v>
      </c>
      <c r="CO7" s="24">
        <v>40.18</v>
      </c>
      <c r="CP7" s="24">
        <v>41.37</v>
      </c>
      <c r="CQ7" s="24">
        <v>42.56</v>
      </c>
      <c r="CR7" s="24">
        <v>50.14</v>
      </c>
      <c r="CS7" s="24">
        <v>54.83</v>
      </c>
      <c r="CT7" s="24">
        <v>66.53</v>
      </c>
      <c r="CU7" s="24">
        <v>52.35</v>
      </c>
      <c r="CV7" s="24">
        <v>46.25</v>
      </c>
      <c r="CW7" s="24">
        <v>49.87</v>
      </c>
      <c r="CX7" s="24">
        <v>78.34</v>
      </c>
      <c r="CY7" s="24">
        <v>74.89</v>
      </c>
      <c r="CZ7" s="24">
        <v>80.95</v>
      </c>
      <c r="DA7" s="24">
        <v>78.709999999999994</v>
      </c>
      <c r="DB7" s="24">
        <v>79.03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原子　慎也</cp:lastModifiedBy>
  <cp:lastPrinted>2025-02-14T00:27:09Z</cp:lastPrinted>
  <dcterms:created xsi:type="dcterms:W3CDTF">2025-01-24T07:32:44Z</dcterms:created>
  <dcterms:modified xsi:type="dcterms:W3CDTF">2025-02-14T00:45:32Z</dcterms:modified>
  <cp:category/>
</cp:coreProperties>
</file>